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1"/>
  </bookViews>
  <sheets>
    <sheet name="раздел 2 приложения 2" sheetId="1" r:id="rId1"/>
    <sheet name="раздел 3 приложения 2" sheetId="2" r:id="rId2"/>
    <sheet name="раздел 4 приложения 2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<sst xmlns="http://schemas.openxmlformats.org/spreadsheetml/2006/main" count="2643" uniqueCount="410">
  <si>
    <t>ЗДРАВООХРАНЕНИЕ И СПОРТ</t>
  </si>
  <si>
    <t>Ведомственная классификация</t>
  </si>
  <si>
    <t>Наименование расходов</t>
  </si>
  <si>
    <t>Коды бюджетной классификации</t>
  </si>
  <si>
    <t>Раздел</t>
  </si>
  <si>
    <t>Подраздел</t>
  </si>
  <si>
    <t>Плановый период</t>
  </si>
  <si>
    <t>2009 год</t>
  </si>
  <si>
    <t>2010 год</t>
  </si>
  <si>
    <t>2011 год</t>
  </si>
  <si>
    <t>Всего</t>
  </si>
  <si>
    <t>БДО</t>
  </si>
  <si>
    <t>БПО</t>
  </si>
  <si>
    <t>Отчетный год,                2007 год</t>
  </si>
  <si>
    <t>01</t>
  </si>
  <si>
    <t>06</t>
  </si>
  <si>
    <t>11</t>
  </si>
  <si>
    <t>00</t>
  </si>
  <si>
    <t>055</t>
  </si>
  <si>
    <t>МЛПУ "Княгининская центральная районная больница"</t>
  </si>
  <si>
    <t>04</t>
  </si>
  <si>
    <t>12</t>
  </si>
  <si>
    <t>Другие вопросы в области национальной экономики</t>
  </si>
  <si>
    <t>09</t>
  </si>
  <si>
    <t>Стационарная медицинская помощь</t>
  </si>
  <si>
    <t>02</t>
  </si>
  <si>
    <t>Амбулаторная помощь</t>
  </si>
  <si>
    <t>03</t>
  </si>
  <si>
    <t>10</t>
  </si>
  <si>
    <t>Другие вопросы в области здравоохранения, физической культуры и спорта</t>
  </si>
  <si>
    <t>057</t>
  </si>
  <si>
    <t>Княгининское районное культурно-спортивное объединение</t>
  </si>
  <si>
    <t>08</t>
  </si>
  <si>
    <t>Культура</t>
  </si>
  <si>
    <t>Кинематография</t>
  </si>
  <si>
    <t>Другие вопросы в области культуры,кинематографии и средств массовой информации</t>
  </si>
  <si>
    <t>Физическая культура и спорт</t>
  </si>
  <si>
    <t>062</t>
  </si>
  <si>
    <t>Редакция газеты "Победа"</t>
  </si>
  <si>
    <t>Периодическая печать и издательства</t>
  </si>
  <si>
    <t>065</t>
  </si>
  <si>
    <t>МУ "Новости Княгинино"</t>
  </si>
  <si>
    <t>Телевидение и радиовещание</t>
  </si>
  <si>
    <t>074</t>
  </si>
  <si>
    <t>Управление образованием</t>
  </si>
  <si>
    <t>07</t>
  </si>
  <si>
    <t>14</t>
  </si>
  <si>
    <t>05</t>
  </si>
  <si>
    <t>Управление сельского хозяйства</t>
  </si>
  <si>
    <t>Сельское хозяйство и рыболовство</t>
  </si>
  <si>
    <t>095</t>
  </si>
  <si>
    <t>Земское собрание Княгининского района</t>
  </si>
  <si>
    <t>096</t>
  </si>
  <si>
    <t>Администрация Княгининского района</t>
  </si>
  <si>
    <t>Органы внутренних дел</t>
  </si>
  <si>
    <t>Топливно-энергетический комплекс</t>
  </si>
  <si>
    <t>Связь и информатика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</si>
  <si>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</si>
  <si>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</si>
  <si>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</si>
  <si>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</si>
  <si>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Обеспечение деятельности финансовых,налоговых и таможенных органов и органов финансового(финансово-бюджетного ) надзора</t>
  </si>
  <si>
    <t>Резервные фонды</t>
  </si>
  <si>
    <t>Другие общегосударственные вопросы</t>
  </si>
  <si>
    <t>Предупреждение и ликвидация последствий черезвычайных ситуаций природного и техногенного характера, гражданская оборона</t>
  </si>
  <si>
    <t>Жилищно-коммунальное хозяйство</t>
  </si>
  <si>
    <t>Охрана объектов животного и растительного мира и среды их обитания</t>
  </si>
  <si>
    <t>Социальное обеспечение населения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</si>
  <si>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</si>
  <si>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 ,высших органов исполнительной власти субъектов Российской федерации и органов местного самоуправления</t>
  </si>
  <si>
    <t>Жилищное хозяйство</t>
  </si>
  <si>
    <t>Коммунальное хозяйство</t>
  </si>
  <si>
    <t>Охрана объектов растительного и животного мира и среды их обитания</t>
  </si>
  <si>
    <t>Районный отдел управления муниципальными землями и имуществом</t>
  </si>
  <si>
    <t>Наименование</t>
  </si>
  <si>
    <t>Код классификации расходов</t>
  </si>
  <si>
    <t>Расходы</t>
  </si>
  <si>
    <t>Заработная плата</t>
  </si>
  <si>
    <t>Оплата труда и начисления на оплату труда</t>
  </si>
  <si>
    <t>Прочие выплаты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</si>
  <si>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</si>
  <si>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</si>
  <si>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</si>
  <si>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</si>
  <si>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 имуществом</t>
  </si>
  <si>
    <t>Услуги по содержанию имущества</t>
  </si>
  <si>
    <t>Прочие услуги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</si>
  <si>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</si>
  <si>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</si>
  <si>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>Безвозмездные и безвозвратные перечисления организациям, за исключением государственных и муниципальных организаций</t>
  </si>
  <si>
    <t>Безвозмездные и безвозвратные  перечисления бюджетам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</si>
  <si>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</si>
  <si>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</si>
  <si>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</si>
  <si>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</si>
  <si>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</si>
  <si>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</si>
  <si>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</si>
  <si>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120</t>
  </si>
  <si>
    <t>МУП "Княгининское ЖКХ"</t>
  </si>
  <si>
    <t>150</t>
  </si>
  <si>
    <t>ГУ "КЦСОН Княгининского района"</t>
  </si>
  <si>
    <t>188</t>
  </si>
  <si>
    <t>ОВД Княгининского района</t>
  </si>
  <si>
    <t>Итого расходов</t>
  </si>
  <si>
    <t>Отчетный год,   2007 год</t>
  </si>
  <si>
    <t>1.Общегосударственные вопросы</t>
  </si>
  <si>
    <t>1.1Функционирование высшего должностного лица субъекта Российской Федерации и органа местного самоуправления</t>
  </si>
  <si>
    <t>1.2.Функционирование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</si>
  <si>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1.3.Функционирование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</t>
  </si>
  <si>
    <t>2.НАЦИОНАЛЬНАЯ БЕЗОПАСНОСТЬ И ПРАВООХРАНИТЕЛЬНАЯ ДЕЯТЕЛЬНОСТЬ</t>
  </si>
  <si>
    <t>2.1.Органы внутренних дел</t>
  </si>
  <si>
    <t>2.2.Предупреждение и ликвидация последствий черезвычайных ситуаций природного и техногенного характера,гражданская оборона</t>
  </si>
  <si>
    <t>3.НАЦИОНАЛЬНАЯ ЭКОНОМИКА</t>
  </si>
  <si>
    <t>4.ЖИЛИЩНО_КОММУНАЛЬНОЕ ХОЗЯЙСТВО</t>
  </si>
  <si>
    <t>4.1.Жилищное хозяйство</t>
  </si>
  <si>
    <t>4.2.Коммунальное хозяйство</t>
  </si>
  <si>
    <t>5.Охрана окружающей среды</t>
  </si>
  <si>
    <t>5.1Охрана растительных и животных видов и среды их обитания</t>
  </si>
  <si>
    <t>6.ОБРАЗОВАНИЕ</t>
  </si>
  <si>
    <t>6.1.Дошкольное образование</t>
  </si>
  <si>
    <t>6.2.Общее образование</t>
  </si>
  <si>
    <t>7.КУЛЬТУРА, кинематография и средства массовой информации</t>
  </si>
  <si>
    <t>7.1.Культура</t>
  </si>
  <si>
    <t>7.2.Кинематография</t>
  </si>
  <si>
    <t>7.3.Телевидение и радиовещание</t>
  </si>
  <si>
    <t>7.4.Периодическая печать и издательства</t>
  </si>
  <si>
    <t>7.5.Другие вопросы в области культуры,кинематографии,СМИ</t>
  </si>
  <si>
    <t>8.ЗДРАВООХРАНЕНИЕ,ФИЗИЧЕСКАЯ КУЛЬТУРА И СПОРТ</t>
  </si>
  <si>
    <t>8.1.Стационарная медицинская помощь</t>
  </si>
  <si>
    <t>8.2.Амбулаторная помощь</t>
  </si>
  <si>
    <t>9.Социальная политика</t>
  </si>
  <si>
    <t>10.МЕЖБЮДЖЕТНЫЕ ТРАНСФЕРТЫ</t>
  </si>
  <si>
    <t>10.1Дотации бюджетам субъектов Российской Федерации и муниципальных образований</t>
  </si>
  <si>
    <t>10.2.Субсидии бюджетам субъектов Российской Федерации и муниципальных образований(межбюджетные субсидии)</t>
  </si>
  <si>
    <t>10.3.Субвенции бюджетам субъектов Российской Федерации и муниципальных образований</t>
  </si>
  <si>
    <t>ИТОГО РАСХОДОВ</t>
  </si>
  <si>
    <t>в том числе районные целевые программы</t>
  </si>
  <si>
    <t>Финансовая помощьбюджетам других уровней</t>
  </si>
  <si>
    <t>Субвенция бюджетам субъектов РФ и муниципальных образований</t>
  </si>
  <si>
    <t>НАЦИОНАЛЬНАЯ БЕЗОПАСНОСТЬ И ПРАВООХРАНИТЕЛЬНАЯ ДЕЯТЕЛЬНОСТЬ</t>
  </si>
  <si>
    <t>СОЦИАЛЬНАЯ ПОЛИТИКА</t>
  </si>
  <si>
    <t>ЖИЛИЩНО-КОММУНАЛЬНОЕ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</si>
  <si>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</si>
  <si>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</si>
  <si>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НАЦИОНАЛЬНАЯ ЭКОНОМИКА</t>
  </si>
  <si>
    <t>ОХРАНА ОКРУЖАЮЩЕЙ СРЕДЫ</t>
  </si>
  <si>
    <t>МЕЖБЮДЖЕТНЫЕ ТРАНСФЕРТЫ</t>
  </si>
  <si>
    <t>КУЛЬТУРА, КИНЕМАТОГРАФИЯ И СРЕДСТВА МАССОВОЙ ИНФОРМАЦИИ</t>
  </si>
  <si>
    <t>Общегосударственные вопросы</t>
  </si>
  <si>
    <t xml:space="preserve">  </t>
  </si>
  <si>
    <t>Культура, кинематография и средства массовой информации</t>
  </si>
  <si>
    <t>Здравоохранение, физическая культура и спорт</t>
  </si>
  <si>
    <t>ИТОГО</t>
  </si>
  <si>
    <t>ОБРАЗОВАНИЕ</t>
  </si>
  <si>
    <t>1.4.Обеспечение деятельности финансовых, налоговых и таможенных органов и органов финансового(финансово-бюджетного) надзора</t>
  </si>
  <si>
    <t>1.5.Резервные фонды</t>
  </si>
  <si>
    <t>1.6.Другие общегосударственные вопросы</t>
  </si>
  <si>
    <t>3.1.Топливно-энергетический комплекс</t>
  </si>
  <si>
    <t>3.2.Сельское хозяйство и рыболовство</t>
  </si>
  <si>
    <t>3.3.Связь и информатика</t>
  </si>
  <si>
    <t>3.4.Другие вопросы в области национальной экономики</t>
  </si>
  <si>
    <t>6.3.Другие вопросы в области образования</t>
  </si>
  <si>
    <t>9.1.Социальное обеспечение населения</t>
  </si>
  <si>
    <t>9.2.Охрана семьи и детства</t>
  </si>
  <si>
    <t>№ п/п</t>
  </si>
  <si>
    <t>Итого расходов ( по ЭКР)</t>
  </si>
  <si>
    <t>Начисления на оплату труда</t>
  </si>
  <si>
    <t>Строительство ДК</t>
  </si>
  <si>
    <t>2.Распределение ассигнований из районного бюджета на 2009-2011 годы по разделам и подразделам классификации расходов бюджета</t>
  </si>
  <si>
    <t>3.Предельные объемы смет расходов субъектов бюджетного планирования, получателей средств районного бюджета в 2009-2011 годах</t>
  </si>
  <si>
    <t>4.Экономическая структура расходов  районного бюджета на 2009 - 2011 годы</t>
  </si>
  <si>
    <t>Медицинская помощь в дневных стационарах всех типов</t>
  </si>
  <si>
    <t>Скорая медицинская помощь</t>
  </si>
  <si>
    <t>Субсидии бюджетам субъектов Российской Федерации и муниципальных образований (межбюджетные субсидии)</t>
  </si>
  <si>
    <t>Благоустройство</t>
  </si>
  <si>
    <t>Другие вопросы в области жилищно-коммунального хозяйства</t>
  </si>
  <si>
    <t>8.3.Медицинская помощь в дневных стационарах всех типов</t>
  </si>
  <si>
    <t>8.4.Скорая медицинская помощь</t>
  </si>
  <si>
    <t>8.5.Физическая культура и спорт</t>
  </si>
  <si>
    <t>8.6.Другие вопросы в области здравоохранения,физической культуры и спорта</t>
  </si>
  <si>
    <t>4.3.Благоустройство</t>
  </si>
  <si>
    <t>4.4.Другие вопросы в области жилищно-коммунального хозяйства</t>
  </si>
  <si>
    <t>Текущий год,            2008 год (уточненный план на 01.01.2009г.)</t>
  </si>
  <si>
    <t>001, 002</t>
  </si>
  <si>
    <t>Финансовое управление администрации Княгининского района, Финансовые органы</t>
  </si>
  <si>
    <t>Судебная система</t>
  </si>
  <si>
    <t>Иные межбюджетные трансферты</t>
  </si>
  <si>
    <t>094, 082</t>
  </si>
  <si>
    <t>097, 366</t>
  </si>
  <si>
    <t>Текущий год, 2008 год (уточненный план на 01.01.2009)</t>
  </si>
  <si>
    <t>Целевая статья</t>
  </si>
  <si>
    <t>Вид расхода</t>
  </si>
  <si>
    <t>1020102</t>
  </si>
  <si>
    <t>000</t>
  </si>
  <si>
    <t>003</t>
  </si>
  <si>
    <t>0000000</t>
  </si>
  <si>
    <t>4709900</t>
  </si>
  <si>
    <t>001</t>
  </si>
  <si>
    <t>5270100</t>
  </si>
  <si>
    <t>5270200</t>
  </si>
  <si>
    <t>5201800</t>
  </si>
  <si>
    <t>4789900</t>
  </si>
  <si>
    <t>7950010</t>
  </si>
  <si>
    <t>500</t>
  </si>
  <si>
    <t>4529900</t>
  </si>
  <si>
    <t>4239900</t>
  </si>
  <si>
    <t>4500600</t>
  </si>
  <si>
    <t>4429900</t>
  </si>
  <si>
    <t>4419900</t>
  </si>
  <si>
    <t>4409900</t>
  </si>
  <si>
    <t>4508500</t>
  </si>
  <si>
    <t>7950005</t>
  </si>
  <si>
    <t>7950004</t>
  </si>
  <si>
    <t>5221403</t>
  </si>
  <si>
    <t>012</t>
  </si>
  <si>
    <t>7950006</t>
  </si>
  <si>
    <t>5129700</t>
  </si>
  <si>
    <t>4829900</t>
  </si>
  <si>
    <t>4578500</t>
  </si>
  <si>
    <t>006</t>
  </si>
  <si>
    <t>4539900</t>
  </si>
  <si>
    <t>0020400</t>
  </si>
  <si>
    <t>0700500</t>
  </si>
  <si>
    <t>013</t>
  </si>
  <si>
    <t>0920305</t>
  </si>
  <si>
    <t>2180100</t>
  </si>
  <si>
    <t>014</t>
  </si>
  <si>
    <t>3408300</t>
  </si>
  <si>
    <t>7950002</t>
  </si>
  <si>
    <t>5220000</t>
  </si>
  <si>
    <t>5170200</t>
  </si>
  <si>
    <t>007</t>
  </si>
  <si>
    <t>5160130</t>
  </si>
  <si>
    <t>008</t>
  </si>
  <si>
    <t>5270700</t>
  </si>
  <si>
    <t>010</t>
  </si>
  <si>
    <t>5224700</t>
  </si>
  <si>
    <t>0013600</t>
  </si>
  <si>
    <t>009</t>
  </si>
  <si>
    <t>5210300</t>
  </si>
  <si>
    <t>017</t>
  </si>
  <si>
    <t>5201500</t>
  </si>
  <si>
    <t>4209900</t>
  </si>
  <si>
    <t>5200900</t>
  </si>
  <si>
    <t>4219900</t>
  </si>
  <si>
    <t>7950001</t>
  </si>
  <si>
    <t>5223005</t>
  </si>
  <si>
    <t>5201000</t>
  </si>
  <si>
    <t>005</t>
  </si>
  <si>
    <t>5226000</t>
  </si>
  <si>
    <t>2603200</t>
  </si>
  <si>
    <t>2603000</t>
  </si>
  <si>
    <t>2601300</t>
  </si>
  <si>
    <t>2600700</t>
  </si>
  <si>
    <t>2600400</t>
  </si>
  <si>
    <t>2600200</t>
  </si>
  <si>
    <t>1006000</t>
  </si>
  <si>
    <t>026</t>
  </si>
  <si>
    <t>0900200</t>
  </si>
  <si>
    <t>3400300</t>
  </si>
  <si>
    <t>3510500</t>
  </si>
  <si>
    <t>7950008</t>
  </si>
  <si>
    <t>068</t>
  </si>
  <si>
    <t>7950007</t>
  </si>
  <si>
    <t>5140100</t>
  </si>
  <si>
    <t>2026700</t>
  </si>
  <si>
    <t>0020300</t>
  </si>
  <si>
    <t>5270600</t>
  </si>
  <si>
    <t>0014000</t>
  </si>
  <si>
    <t>7950011</t>
  </si>
  <si>
    <t>3308200</t>
  </si>
  <si>
    <t>3300200</t>
  </si>
  <si>
    <t>7950013</t>
  </si>
  <si>
    <t>5226500</t>
  </si>
  <si>
    <t>3500300</t>
  </si>
  <si>
    <t>3500200</t>
  </si>
  <si>
    <t>3500100</t>
  </si>
  <si>
    <t>7950012</t>
  </si>
  <si>
    <t>3510300</t>
  </si>
  <si>
    <t>3510200</t>
  </si>
  <si>
    <t>4100100</t>
  </si>
  <si>
    <t>4530100</t>
  </si>
  <si>
    <t>7950009</t>
  </si>
  <si>
    <t>501</t>
  </si>
  <si>
    <t>5221304</t>
  </si>
  <si>
    <t>5220413</t>
  </si>
  <si>
    <t>5053700</t>
  </si>
  <si>
    <t>5053400</t>
  </si>
  <si>
    <t>5053300</t>
  </si>
  <si>
    <t>1040200</t>
  </si>
  <si>
    <t>1001100</t>
  </si>
  <si>
    <t>099</t>
  </si>
  <si>
    <t>5227000</t>
  </si>
  <si>
    <t>6000201</t>
  </si>
  <si>
    <t>6000200</t>
  </si>
  <si>
    <t>0029900</t>
  </si>
  <si>
    <t>ЦП "Повышение безопасности дорожного движения Княгининского района Нижегородской области на 2008- 2012 годы"</t>
  </si>
  <si>
    <t>7950014</t>
  </si>
  <si>
    <t>Выполнение функций органами местного самоуправления</t>
  </si>
  <si>
    <t>Областная целевая программа "Развитие социальной и инженерной инфраструктуры как основы повышения качества жизним неселения Нижегородской области"</t>
  </si>
  <si>
    <t>Бюджетные инвестиции</t>
  </si>
  <si>
    <t>Районная комплекснаяя программа "Профилактика безнадзорности и правонарушений несовершеннолетних Княгининского района на 2009-2010 годы</t>
  </si>
  <si>
    <t>Выполнение функций органов местного самоуправления</t>
  </si>
  <si>
    <t>Строительство объектов общегражданского назначения</t>
  </si>
  <si>
    <t>Обеспечение деятельности подведомственных учреждений</t>
  </si>
  <si>
    <t>Выполнение функции бюджетными учреждениями</t>
  </si>
  <si>
    <t>Субсидии на выплату заработной платы работникам муниципальных учреждений (с начислениями на нее)</t>
  </si>
  <si>
    <t>Выполнение функций бюджетными учреждениями</t>
  </si>
  <si>
    <t>Субсидии на возмещение расходов по уплате налога на имущество организаций бюджетными учреждениями, финансируемыми за счет средств местных бюджетов</t>
  </si>
  <si>
    <t>Бюджетные инвестиции в объекты капитального строительства  собственности муниципальных образований</t>
  </si>
  <si>
    <t>Денежные выплаты медицинскому персоналу фельдшерско-акушерских пунктов, врачам,, фельдшерам и медицинским сестрам скорой медицинской помощи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</si>
  <si>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</si>
  <si>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Районная целевая программа "Пожарная безопасность Княгининского района Нижегородской области на 2008-2010 годы"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</si>
  <si>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</si>
  <si>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 и средств массовой информации</t>
  </si>
  <si>
    <t>Выполнение функций  бюджетными учреждениями</t>
  </si>
  <si>
    <t>Областная целевая программа "Социально-экономическая поддержка молодых специалистов, работающих в учреждениях образования, здравоохранения, спорта и культуры Нижегородской области" на 2006-2010 годы</t>
  </si>
  <si>
    <t>Выполнение функций государственными органами</t>
  </si>
  <si>
    <t>Районная целевая программа "Комплексные меры противодействия  злоупотреблению наркотиками и их незаконному обооту" на 2006-2010 гг.</t>
  </si>
  <si>
    <t>Районная целевая программа " Молодежь Княгининского  района" на 2007-2010 годы</t>
  </si>
  <si>
    <t xml:space="preserve"> Районная целевая программа "Пожарная безопасность Княгининского района Нижегородской области на 2008 -2010 г.г."</t>
  </si>
  <si>
    <t>Мероприятия в области здравоохранения, спорта и физической культуры</t>
  </si>
  <si>
    <t>Районная целевая программа " Развитие физической культуры и спортав Княгининском районе на 2006-2010 годы"</t>
  </si>
  <si>
    <t>Субсидии юридическим лицам</t>
  </si>
  <si>
    <t>Центральный аппарат</t>
  </si>
  <si>
    <t>Региональные целевые программы</t>
  </si>
  <si>
    <t>Областная целевая программа "Пожарная безопасность образовательных учреждений Нижегородской области" на 2005-2010 годы</t>
  </si>
  <si>
    <t>Целевыепрограммы муниципальных образований</t>
  </si>
  <si>
    <t>Районная целевая программа "Дети-сироты" (2006-2010 гг)</t>
  </si>
  <si>
    <t>Районная целевая программа "Пожарная безопастность Княгининского района Нижегородской области на 2008-2010 годы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</si>
  <si>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</si>
  <si>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Социальные выплаты</t>
  </si>
  <si>
    <t>Резервные фонды местных администраций</t>
  </si>
  <si>
    <t>Прочие выплаты по обязательствам государства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</si>
  <si>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</si>
  <si>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безопасности,,правоохранительной деятельности и обороны</t>
  </si>
  <si>
    <t>Государственная поддержкаотдельных отраслей промышленности и топливно-энергетического комплекса</t>
  </si>
  <si>
    <t>Районная целевая программа реализации приоритетного национального проекта "Доступное и комфортное жилье гражданам России  на территории Княгининского района Нижегородской области на 2006-2010 гг.</t>
  </si>
  <si>
    <t>Выравнивание бюджетной обеспеченности поселений из районного фонда  финансовой поддержки</t>
  </si>
  <si>
    <t>Фонд финансовой поддержки</t>
  </si>
  <si>
    <t>Поддержка мер по обеспечению сбалансированности бюджетов</t>
  </si>
  <si>
    <t>Прочие дотации</t>
  </si>
  <si>
    <t>Субсидии на реализацию ОЦП "Развитие сети дорог и благоустройство в границах муниципальных образований Нижегородской области на 2008 год"</t>
  </si>
  <si>
    <t>Фонд софинансирования</t>
  </si>
  <si>
    <t>Областная целевая программа "Развитие сети дорог и благоустройства в границах муниципального образования Нижегородской области на 2009 год"</t>
  </si>
  <si>
    <t>Субсидии на возмещение затрат на проведение оценки объектов недвижимости, принадлежащих гражданам на праве собственности</t>
  </si>
  <si>
    <t>Субсидирование части затрат на содержание автомобильных дорог и инженерных сооружений на них в границах городских округов и поселений в рамках благоустройства из районного бюджета</t>
  </si>
  <si>
    <t>Осуществление первичного воинского учета на территориях,где отсутствуют военные комиссариаты</t>
  </si>
  <si>
    <t>Фонд компенсаций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</si>
  <si>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</si>
  <si>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Иные межбюджетные трасферты бюджетам бюджетной системы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</si>
  <si>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</si>
  <si>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Субсидии бюджетам субъектов Российской Федерации на компенсацию части затрат на приобретение средств химизации</t>
  </si>
  <si>
    <t>Субсидии на поддержку элитного семеноводства</t>
  </si>
  <si>
    <t>Субсидии на поддержку племенного животноводства</t>
  </si>
  <si>
    <t>Субвенции на осуществление государственных полномочий по финансовому обеспечению поддержки стабилизации и увеличению поголовья крупного рогатого скота</t>
  </si>
  <si>
    <t>Субвенции на осуществление государственных полномочий по финансовому обеспечению поддержки на компенсацию части затрат на приобретение дизельного топлива</t>
  </si>
  <si>
    <t>Субвенции на осуществление государственных полномочий по финансовому обеспечению поддержки мероприятий по повышению плодородия почв</t>
  </si>
  <si>
    <t>Глава муниципального образования</t>
  </si>
  <si>
    <t>Субсидии на приобретение и внедрение програмного обеспечения для планирования и размещения муниципального заказа</t>
  </si>
  <si>
    <t>Районная целевая программа "Пожарная безопасность Княгининского района Нижегородской области на 2008-2010г"</t>
  </si>
  <si>
    <t>Районная целевая прграмма "Социально-экономическая поддержка молодых специалистов, работающих в учреждениях образования, здравоохранения, культуры Княгининского района Нижегородской области на 2008-2010 г"</t>
  </si>
  <si>
    <t>Отдельные мероприятия в области информационно-коммуникационных технологий и связи</t>
  </si>
  <si>
    <t>Информатика</t>
  </si>
  <si>
    <t>Выполнение функций органами местного самоупрпавления</t>
  </si>
  <si>
    <t>Мероприятия по землеустройству и землепользованию</t>
  </si>
  <si>
    <t>Областная целевая программа "Развитие социальной и инженерной инфраструктуры как основы повышения качества жизни населения Нижегородской области "</t>
  </si>
  <si>
    <t>Целевая программа развитие малого предпринимательства в Княгининском районе на 2008-2010 годы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</si>
  <si>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</si>
  <si>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РФ  и муниципальных жилищных фондов</t>
  </si>
  <si>
    <t>Мероприятия в области жилищного хозяйства</t>
  </si>
  <si>
    <t>Районная целевая программа реализации приоритетного национального проекта "Доступное и комфортное жилье гражданам России" на территории Княгининского района Нижегородской области на 2006-2010 г.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</si>
  <si>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</si>
  <si>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</si>
  <si>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Мероприятия в области коммунального хозяйства</t>
  </si>
  <si>
    <t>Районная программа "Развитие системы инженерной инфраструктуры на 2008 г. г.Княгинино Нижегородской области"</t>
  </si>
  <si>
    <t>Содержание автомобильных дорог и инж.сооружений на них в границах городских округов и поселений</t>
  </si>
  <si>
    <t>Природоохранные мероприятия</t>
  </si>
  <si>
    <t>Областная целевая программа "Развитие социальной и инженерной инфраструктуры как основы повышения качества жизним неселения Нижегородской области на 2008 год"</t>
  </si>
  <si>
    <t>Субсидии телерадиокомпаниям и телерадиоорганизациям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</si>
  <si>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</si>
  <si>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"Социльное развитие села до 2010 года"</t>
  </si>
  <si>
    <t>Дотации на выравнивание уровня бюджетной обеспеченности</t>
  </si>
  <si>
    <t>Мероприятия в области социальной политики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</si>
  <si>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</si>
  <si>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Обеспечение равной доступности услуг общественного транспорта на территории соответствующего субъекта РФ для отдельных категорий граждан</t>
  </si>
  <si>
    <t>Областная целевая программа "Молодая семья" на период 2006-2010 годов в рамках федеральной целевой программы "Жилище" на 2002-2010 годы</t>
  </si>
  <si>
    <t>Областная целевая межведомственная программа "Дети-сироты" на 2006-2010 годы</t>
  </si>
  <si>
    <t>Районная целевая программа "Молодая семья" на период 2008-2010годов в рамках федеральной целевой программы "Жилище" на 2002-2010 годы</t>
  </si>
  <si>
    <t>Районная целевая программа "Старшее поколение 2007-2009г.г."</t>
  </si>
  <si>
    <t>Районная межведомственая программа "Семья"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</si>
  <si>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</si>
  <si>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и обороны</t>
  </si>
  <si>
    <t>Ежемесячное денежное вознаграждение за классное руководство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</si>
  <si>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</si>
  <si>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Подпрограмма "Обеспечение жильем молодых семей"</t>
  </si>
  <si>
    <t>Оценка недвижимости, признание прав и регулирование отношений по государственной  и муниципальной собственности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</si>
  <si>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в  2005 - 2009 годах личным подсобным хозяйствам, сельскохозяйственным потребительским кооперативам, крестьянским (фермерским) хозяйствам на срок до 8 лет</t>
  </si>
  <si>
    <t>Мероприятия в области сельскохозяйственного производства</t>
  </si>
  <si>
    <t>в том числе</t>
  </si>
  <si>
    <t>Финансовая помощь Ананьевскому сельсовету</t>
  </si>
  <si>
    <t>Финансовая помощь Большеандреевскому сельсовету</t>
  </si>
  <si>
    <t>Финансовая помощь Белкинскому сельсовету</t>
  </si>
  <si>
    <t>Финансовая помощь Возрожденскому сельсовету</t>
  </si>
  <si>
    <t>Финансовая помощь Ургинскому сельсовету</t>
  </si>
  <si>
    <t>Финансовая помощь Покровскому сельсовету</t>
  </si>
  <si>
    <t>Финансовая помощь Островскому сельсовету</t>
  </si>
  <si>
    <t>Финансовая помощь Соловьевскому сельсовету</t>
  </si>
  <si>
    <t>Финансовая помощь городу Княгинино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</si>
</sst>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 vertical="center"/>
    </xf>
    <xf numFmtId="16" fontId="9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wrapText="1"/>
    </xf>
    <xf numFmtId="0" fontId="8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0"/>
  <sheetViews>
    <sheetView zoomScale="95" zoomScaleNormal="95" zoomScalePageLayoutView="0" workbookViewId="0" topLeftCell="A1">
      <selection activeCell="E9" sqref="E9"/>
    </sheetView>
  </sheetViews>
  <sheetFormatPr defaultColWidth="9.00390625" defaultRowHeight="12.75"/>
  <cols>
    <col min="1" max="1" width="26.75390625" style="42" customWidth="1"/>
    <col min="2" max="2" width="9.125" style="43" customWidth="1"/>
    <col min="3" max="3" width="10.375" style="43" customWidth="1"/>
    <col min="4" max="4" width="9.875" style="30" bestFit="1" customWidth="1"/>
    <col min="5" max="5" width="10.875" style="30" customWidth="1"/>
    <col min="6" max="7" width="9.875" style="30" bestFit="1" customWidth="1"/>
    <col min="8" max="8" width="9.25390625" style="30" bestFit="1" customWidth="1"/>
    <col min="9" max="10" width="9.875" style="30" bestFit="1" customWidth="1"/>
    <col min="11" max="11" width="9.25390625" style="30" bestFit="1" customWidth="1"/>
    <col min="12" max="13" width="9.875" style="30" bestFit="1" customWidth="1"/>
    <col min="14" max="14" width="9.25390625" style="30" bestFit="1" customWidth="1"/>
    <col min="15" max="16384" width="9.125" style="30" customWidth="1"/>
  </cols>
  <sheetData>
    <row r="2" spans="1:14" ht="15.75">
      <c r="A2" s="90" t="s">
        <v>169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spans="1:14" ht="12.75">
      <c r="A4" s="92" t="s">
        <v>2</v>
      </c>
      <c r="B4" s="95" t="s">
        <v>3</v>
      </c>
      <c r="C4" s="95"/>
      <c r="D4" s="91" t="s">
        <v>105</v>
      </c>
      <c r="E4" s="96" t="s">
        <v>190</v>
      </c>
      <c r="F4" s="91" t="s">
        <v>6</v>
      </c>
      <c r="G4" s="91"/>
      <c r="H4" s="91"/>
      <c r="I4" s="91"/>
      <c r="J4" s="91"/>
      <c r="K4" s="91"/>
      <c r="L4" s="91"/>
      <c r="M4" s="91"/>
      <c r="N4" s="91"/>
    </row>
    <row r="5" spans="1:14" ht="23.25" customHeight="1">
      <c r="A5" s="93"/>
      <c r="B5" s="95"/>
      <c r="C5" s="95"/>
      <c r="D5" s="91"/>
      <c r="E5" s="96"/>
      <c r="F5" s="91" t="s">
        <v>7</v>
      </c>
      <c r="G5" s="91"/>
      <c r="H5" s="91"/>
      <c r="I5" s="91" t="s">
        <v>8</v>
      </c>
      <c r="J5" s="91"/>
      <c r="K5" s="91"/>
      <c r="L5" s="91" t="s">
        <v>9</v>
      </c>
      <c r="M5" s="91"/>
      <c r="N5" s="91"/>
    </row>
    <row r="6" spans="1:14" ht="24" customHeight="1">
      <c r="A6" s="94"/>
      <c r="B6" s="31" t="s">
        <v>4</v>
      </c>
      <c r="C6" s="31" t="s">
        <v>5</v>
      </c>
      <c r="D6" s="91"/>
      <c r="E6" s="96"/>
      <c r="F6" s="32" t="s">
        <v>10</v>
      </c>
      <c r="G6" s="32" t="s">
        <v>11</v>
      </c>
      <c r="H6" s="32" t="s">
        <v>12</v>
      </c>
      <c r="I6" s="32" t="s">
        <v>10</v>
      </c>
      <c r="J6" s="32" t="s">
        <v>11</v>
      </c>
      <c r="K6" s="32" t="s">
        <v>12</v>
      </c>
      <c r="L6" s="32" t="s">
        <v>10</v>
      </c>
      <c r="M6" s="32" t="s">
        <v>11</v>
      </c>
      <c r="N6" s="32" t="s">
        <v>12</v>
      </c>
    </row>
    <row r="7" spans="1:14" ht="12.75">
      <c r="A7" s="33" t="s">
        <v>106</v>
      </c>
      <c r="B7" s="34" t="s">
        <v>14</v>
      </c>
      <c r="C7" s="34" t="s">
        <v>17</v>
      </c>
      <c r="D7" s="26">
        <f>лист1!F68+лист1!F100+лист1!F105+лист1!F142</f>
        <v>20341.2</v>
      </c>
      <c r="E7" s="26">
        <f>лист1!G68+лист1!G100+лист1!G105+лист1!G142</f>
        <v>32863</v>
      </c>
      <c r="F7" s="26">
        <f>лист1!H68+лист1!H100+лист1!H105+лист1!H142</f>
        <v>35745.7</v>
      </c>
      <c r="G7" s="26">
        <f>лист1!I68+лист1!I100+лист1!I105+лист1!I142</f>
        <v>29376.9</v>
      </c>
      <c r="H7" s="26">
        <f>лист1!J68+лист1!J100+лист1!J105+лист1!J142</f>
        <v>6368.8</v>
      </c>
      <c r="I7" s="26">
        <f>лист1!K68+лист1!K100+лист1!K105+лист1!K142</f>
        <v>38967.799999999996</v>
      </c>
      <c r="J7" s="26">
        <f>лист1!L68+лист1!L100+лист1!L105+лист1!L142</f>
        <v>36875.100000000006</v>
      </c>
      <c r="K7" s="26">
        <f>лист1!M68+лист1!M100+лист1!M105+лист1!M142</f>
        <v>2092.7000000000003</v>
      </c>
      <c r="L7" s="26">
        <f>лист1!N68+лист1!N100+лист1!N105+лист1!N142</f>
        <v>41142.2</v>
      </c>
      <c r="M7" s="26">
        <f>лист1!O68+лист1!O100+лист1!O105+лист1!O142</f>
        <v>37638.600000000006</v>
      </c>
      <c r="N7" s="26">
        <f>лист1!P68+лист1!P100+лист1!P105+лист1!P142</f>
        <v>3503.6000000000004</v>
      </c>
    </row>
    <row r="8" spans="1:14" ht="45">
      <c r="A8" s="33" t="s">
        <v>107</v>
      </c>
      <c r="B8" s="34" t="s">
        <v>14</v>
      </c>
      <c r="C8" s="34" t="s">
        <v>25</v>
      </c>
      <c r="D8" s="26"/>
      <c r="E8" s="26">
        <f>лист1!G106</f>
        <v>1314.4</v>
      </c>
      <c r="F8" s="26">
        <f>лист1!H106</f>
        <v>1616.1</v>
      </c>
      <c r="G8" s="26">
        <f>лист1!I106</f>
        <v>1269.1</v>
      </c>
      <c r="H8" s="26">
        <f>лист1!J106</f>
        <v>347</v>
      </c>
      <c r="I8" s="26">
        <f>лист1!K106</f>
        <v>1728</v>
      </c>
      <c r="J8" s="26">
        <f>лист1!L106</f>
        <v>1616.1</v>
      </c>
      <c r="K8" s="26">
        <f>лист1!M106</f>
        <v>111.9</v>
      </c>
      <c r="L8" s="26">
        <f>лист1!N106</f>
        <v>1810.6</v>
      </c>
      <c r="M8" s="26">
        <f>лист1!O106</f>
        <v>1616.1</v>
      </c>
      <c r="N8" s="26">
        <f>лист1!P106</f>
        <v>194.5</v>
      </c>
    </row>
    <row r="9" spans="1:14" ht="67.5">
      <c r="A9" s="33" t="s">
        <v>108</v>
      </c>
      <c r="B9" s="34" t="s">
        <v>14</v>
      </c>
      <c r="C9" s="34" t="s">
        <v>27</v>
      </c>
      <c r="D9" s="26"/>
      <c r="E9" s="26">
        <f>лист1!G101</f>
        <v>52.7</v>
      </c>
      <c r="F9" s="26">
        <f>лист1!H101</f>
        <v>80</v>
      </c>
      <c r="G9" s="26">
        <f>лист1!I101</f>
        <v>80</v>
      </c>
      <c r="H9" s="26">
        <f>лист1!J101</f>
        <v>0</v>
      </c>
      <c r="I9" s="26">
        <f>лист1!K101</f>
        <v>86.5</v>
      </c>
      <c r="J9" s="26">
        <f>лист1!L101</f>
        <v>86.5</v>
      </c>
      <c r="K9" s="26">
        <f>лист1!M101</f>
        <v>0</v>
      </c>
      <c r="L9" s="26">
        <f>лист1!N101</f>
        <v>93.1</v>
      </c>
      <c r="M9" s="26">
        <f>лист1!O101</f>
        <v>93.1</v>
      </c>
      <c r="N9" s="26">
        <f>лист1!P101</f>
        <v>0</v>
      </c>
    </row>
    <row r="10" spans="1:14" ht="78.75">
      <c r="A10" s="33" t="s">
        <v>109</v>
      </c>
      <c r="B10" s="34" t="s">
        <v>14</v>
      </c>
      <c r="C10" s="34" t="s">
        <v>20</v>
      </c>
      <c r="D10" s="26"/>
      <c r="E10" s="26">
        <f>лист1!G107</f>
        <v>18380.1</v>
      </c>
      <c r="F10" s="26">
        <f>лист1!H107</f>
        <v>19849.100000000002</v>
      </c>
      <c r="G10" s="26">
        <f>лист1!I107</f>
        <v>16789.4</v>
      </c>
      <c r="H10" s="26">
        <f>лист1!J107</f>
        <v>3059.7</v>
      </c>
      <c r="I10" s="26">
        <f>лист1!K107</f>
        <v>21405.4</v>
      </c>
      <c r="J10" s="26">
        <f>лист1!L107</f>
        <v>20350.4</v>
      </c>
      <c r="K10" s="26">
        <f>лист1!M107</f>
        <v>1055</v>
      </c>
      <c r="L10" s="26">
        <f>лист1!N107</f>
        <v>22726.899999999998</v>
      </c>
      <c r="M10" s="26">
        <f>лист1!O107</f>
        <v>20858.8</v>
      </c>
      <c r="N10" s="26">
        <f>лист1!P107</f>
        <v>1868.1</v>
      </c>
    </row>
    <row r="11" spans="1:14" ht="12.75" hidden="1">
      <c r="A11" s="27"/>
      <c r="B11" s="34"/>
      <c r="C11" s="34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56.25">
      <c r="A12" s="33" t="s">
        <v>155</v>
      </c>
      <c r="B12" s="34" t="s">
        <v>14</v>
      </c>
      <c r="C12" s="34" t="s">
        <v>15</v>
      </c>
      <c r="D12" s="26"/>
      <c r="E12" s="26">
        <f>лист1!G69</f>
        <v>6940.2</v>
      </c>
      <c r="F12" s="26">
        <f>лист1!H69</f>
        <v>7492.5</v>
      </c>
      <c r="G12" s="26">
        <f>лист1!I69</f>
        <v>6191.2</v>
      </c>
      <c r="H12" s="26">
        <f>лист1!J69</f>
        <v>1301.3</v>
      </c>
      <c r="I12" s="26">
        <f>лист1!K69</f>
        <v>8083.8</v>
      </c>
      <c r="J12" s="26">
        <f>лист1!L69</f>
        <v>7578.1</v>
      </c>
      <c r="K12" s="26">
        <f>лист1!M69</f>
        <v>505.7</v>
      </c>
      <c r="L12" s="26">
        <f>лист1!N69</f>
        <v>8538.7</v>
      </c>
      <c r="M12" s="26">
        <f>лист1!O69</f>
        <v>7665</v>
      </c>
      <c r="N12" s="26">
        <f>лист1!P69</f>
        <v>873.7</v>
      </c>
    </row>
    <row r="13" spans="1:14" ht="12.75" customHeight="1" hidden="1">
      <c r="A13" s="27"/>
      <c r="B13" s="34"/>
      <c r="C13" s="34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12.75" customHeight="1" hidden="1">
      <c r="A14" s="33"/>
      <c r="B14" s="34"/>
      <c r="C14" s="34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12.75">
      <c r="A15" s="33" t="s">
        <v>156</v>
      </c>
      <c r="B15" s="34" t="s">
        <v>14</v>
      </c>
      <c r="C15" s="34" t="s">
        <v>21</v>
      </c>
      <c r="D15" s="26"/>
      <c r="E15" s="26">
        <f>лист1!G71</f>
        <v>719.5</v>
      </c>
      <c r="F15" s="26">
        <f>лист1!H71</f>
        <v>1500</v>
      </c>
      <c r="G15" s="26">
        <f>лист1!I71</f>
        <v>1500</v>
      </c>
      <c r="H15" s="26">
        <f>лист1!J71</f>
        <v>0</v>
      </c>
      <c r="I15" s="26">
        <f>лист1!K71</f>
        <v>1621.5</v>
      </c>
      <c r="J15" s="26">
        <f>лист1!L71</f>
        <v>1621.5</v>
      </c>
      <c r="K15" s="26">
        <f>лист1!M71</f>
        <v>0</v>
      </c>
      <c r="L15" s="26">
        <f>лист1!N71</f>
        <v>1744.7</v>
      </c>
      <c r="M15" s="26">
        <f>лист1!O71</f>
        <v>1744.7</v>
      </c>
      <c r="N15" s="26">
        <f>лист1!P71</f>
        <v>0</v>
      </c>
    </row>
    <row r="16" spans="1:14" ht="22.5">
      <c r="A16" s="33" t="s">
        <v>157</v>
      </c>
      <c r="B16" s="34" t="s">
        <v>14</v>
      </c>
      <c r="C16" s="34" t="s">
        <v>46</v>
      </c>
      <c r="D16" s="26"/>
      <c r="E16" s="26">
        <f>лист1!G73+лист1!G109+лист1!G143</f>
        <v>5452.8</v>
      </c>
      <c r="F16" s="26">
        <f>лист1!H73+лист1!H109+лист1!H143</f>
        <v>5208</v>
      </c>
      <c r="G16" s="26">
        <f>лист1!I73+лист1!I109+лист1!I143</f>
        <v>3547.2</v>
      </c>
      <c r="H16" s="26">
        <f>лист1!J73+лист1!J109+лист1!J143</f>
        <v>1660.8</v>
      </c>
      <c r="I16" s="26">
        <f>лист1!K73+лист1!K109+лист1!K143</f>
        <v>6042.6</v>
      </c>
      <c r="J16" s="26">
        <f>лист1!L73+лист1!L109+лист1!L143</f>
        <v>5622.5</v>
      </c>
      <c r="K16" s="26">
        <f>лист1!M73+лист1!M109+лист1!M143</f>
        <v>420.1</v>
      </c>
      <c r="L16" s="26">
        <f>лист1!N73+лист1!N109+лист1!N143</f>
        <v>6228.200000000001</v>
      </c>
      <c r="M16" s="26">
        <f>лист1!O73+лист1!O109+лист1!O143</f>
        <v>5660.9</v>
      </c>
      <c r="N16" s="26">
        <f>лист1!P73+лист1!P109+лист1!P143</f>
        <v>567.3</v>
      </c>
    </row>
    <row r="17" spans="1:14" ht="12.75" customHeight="1" hidden="1">
      <c r="A17" s="33"/>
      <c r="B17" s="34"/>
      <c r="C17" s="34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45">
      <c r="A18" s="33" t="s">
        <v>110</v>
      </c>
      <c r="B18" s="34" t="s">
        <v>27</v>
      </c>
      <c r="C18" s="34" t="s">
        <v>17</v>
      </c>
      <c r="D18" s="26">
        <f>лист1!F74+лист1!F111+лист1!F163</f>
        <v>116.8</v>
      </c>
      <c r="E18" s="26">
        <f>лист1!G74+лист1!G111+лист1!G163</f>
        <v>235</v>
      </c>
      <c r="F18" s="26">
        <f>лист1!H74+лист1!H111+лист1!H163</f>
        <v>260</v>
      </c>
      <c r="G18" s="26">
        <f>лист1!I74+лист1!I111+лист1!I163</f>
        <v>260</v>
      </c>
      <c r="H18" s="26">
        <f>лист1!J74+лист1!J111+лист1!J163</f>
        <v>0</v>
      </c>
      <c r="I18" s="26">
        <f>лист1!K74+лист1!K111+лист1!K163</f>
        <v>281.1</v>
      </c>
      <c r="J18" s="26">
        <f>лист1!L74+лист1!L111+лист1!L163</f>
        <v>281.1</v>
      </c>
      <c r="K18" s="26">
        <f>лист1!M74+лист1!M111+лист1!M163</f>
        <v>0</v>
      </c>
      <c r="L18" s="26">
        <f>лист1!N74+лист1!N111+лист1!N163</f>
        <v>302.4</v>
      </c>
      <c r="M18" s="26">
        <f>лист1!O74+лист1!O111+лист1!O163</f>
        <v>302.4</v>
      </c>
      <c r="N18" s="26">
        <f>лист1!P74+лист1!P111+лист1!P163</f>
        <v>0</v>
      </c>
    </row>
    <row r="19" spans="1:14" ht="12.75">
      <c r="A19" s="33" t="s">
        <v>111</v>
      </c>
      <c r="B19" s="34" t="s">
        <v>27</v>
      </c>
      <c r="C19" s="34" t="s">
        <v>25</v>
      </c>
      <c r="D19" s="26"/>
      <c r="E19" s="26">
        <f>лист1!G164</f>
        <v>135</v>
      </c>
      <c r="F19" s="26">
        <f>лист1!H164</f>
        <v>110</v>
      </c>
      <c r="G19" s="26">
        <f>лист1!I164</f>
        <v>110</v>
      </c>
      <c r="H19" s="26">
        <f>лист1!J164</f>
        <v>0</v>
      </c>
      <c r="I19" s="26">
        <f>лист1!K164</f>
        <v>118.9</v>
      </c>
      <c r="J19" s="26">
        <f>лист1!L164</f>
        <v>118.9</v>
      </c>
      <c r="K19" s="26">
        <f>лист1!M164</f>
        <v>0</v>
      </c>
      <c r="L19" s="26">
        <f>лист1!N164</f>
        <v>127.9</v>
      </c>
      <c r="M19" s="26">
        <f>лист1!O164</f>
        <v>127.9</v>
      </c>
      <c r="N19" s="26">
        <f>лист1!P164</f>
        <v>0</v>
      </c>
    </row>
    <row r="20" spans="1:14" ht="56.25">
      <c r="A20" s="33" t="s">
        <v>112</v>
      </c>
      <c r="B20" s="34" t="s">
        <v>27</v>
      </c>
      <c r="C20" s="34" t="s">
        <v>23</v>
      </c>
      <c r="D20" s="26"/>
      <c r="E20" s="26">
        <f>лист1!G75</f>
        <v>100</v>
      </c>
      <c r="F20" s="26">
        <f>лист1!H75</f>
        <v>150</v>
      </c>
      <c r="G20" s="26">
        <f>лист1!I75</f>
        <v>150</v>
      </c>
      <c r="H20" s="26">
        <f>лист1!J75</f>
        <v>0</v>
      </c>
      <c r="I20" s="26">
        <f>лист1!K75</f>
        <v>162.2</v>
      </c>
      <c r="J20" s="26">
        <f>лист1!L75</f>
        <v>162.2</v>
      </c>
      <c r="K20" s="26">
        <f>лист1!M75</f>
        <v>0</v>
      </c>
      <c r="L20" s="26">
        <f>лист1!N75</f>
        <v>174.5</v>
      </c>
      <c r="M20" s="26">
        <f>лист1!O75</f>
        <v>174.5</v>
      </c>
      <c r="N20" s="26">
        <f>лист1!P75</f>
        <v>0</v>
      </c>
    </row>
    <row r="21" spans="1:14" ht="12.75" hidden="1">
      <c r="A21" s="33"/>
      <c r="B21" s="34"/>
      <c r="C21" s="34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2.75">
      <c r="A22" s="33"/>
      <c r="B22" s="34"/>
      <c r="C22" s="34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2.75">
      <c r="A23" s="33" t="s">
        <v>113</v>
      </c>
      <c r="B23" s="34" t="s">
        <v>20</v>
      </c>
      <c r="C23" s="34" t="s">
        <v>17</v>
      </c>
      <c r="D23" s="26">
        <f>лист1!F9+лист1!F22+лист1!F48+лист1!F76+лист1!F95+лист1!F113+лист1!F145</f>
        <v>11299.699999999999</v>
      </c>
      <c r="E23" s="26">
        <f>лист1!G9+лист1!G22+лист1!G48+лист1!G76+лист1!G95+лист1!G113+лист1!G145</f>
        <v>33542.299999999996</v>
      </c>
      <c r="F23" s="26">
        <f>лист1!H9+лист1!H22+лист1!H48+лист1!H76+лист1!H95+лист1!H113+лист1!H145</f>
        <v>6808</v>
      </c>
      <c r="G23" s="26">
        <f>лист1!I9+лист1!I22+лист1!I48+лист1!I76+лист1!I95+лист1!I113+лист1!I145</f>
        <v>6224.3</v>
      </c>
      <c r="H23" s="26">
        <f>лист1!J9+лист1!J22+лист1!J48+лист1!J76+лист1!J95+лист1!J113+лист1!J145</f>
        <v>583.7</v>
      </c>
      <c r="I23" s="26">
        <f>лист1!K9+лист1!K22+лист1!K48+лист1!K76+лист1!K95+лист1!K113+лист1!K145</f>
        <v>17885.600000000002</v>
      </c>
      <c r="J23" s="26">
        <f>лист1!L9+лист1!L22+лист1!L48+лист1!L76+лист1!L95+лист1!L113+лист1!L145</f>
        <v>17635.800000000003</v>
      </c>
      <c r="K23" s="26">
        <f>лист1!M9+лист1!M22+лист1!M48+лист1!M76+лист1!M95+лист1!M113+лист1!M145</f>
        <v>249.8</v>
      </c>
      <c r="L23" s="26">
        <f>лист1!N9+лист1!N22+лист1!N48+лист1!N76+лист1!N95+лист1!N113+лист1!N145</f>
        <v>17263</v>
      </c>
      <c r="M23" s="26">
        <f>лист1!O9+лист1!O22+лист1!O48+лист1!O76+лист1!O95+лист1!O113+лист1!O145</f>
        <v>16819</v>
      </c>
      <c r="N23" s="26">
        <f>лист1!P9+лист1!P22+лист1!P48+лист1!P76+лист1!P95+лист1!P113+лист1!P145</f>
        <v>444</v>
      </c>
    </row>
    <row r="24" spans="1:14" ht="12.75" hidden="1">
      <c r="A24" s="33"/>
      <c r="B24" s="34"/>
      <c r="C24" s="34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22.5">
      <c r="A25" s="33" t="s">
        <v>158</v>
      </c>
      <c r="B25" s="34" t="s">
        <v>20</v>
      </c>
      <c r="C25" s="34" t="s">
        <v>25</v>
      </c>
      <c r="D25" s="26"/>
      <c r="E25" s="26">
        <f>лист1!G114</f>
        <v>59.7</v>
      </c>
      <c r="F25" s="26">
        <f>лист1!H114</f>
        <v>0</v>
      </c>
      <c r="G25" s="26">
        <f>лист1!I114</f>
        <v>0</v>
      </c>
      <c r="H25" s="26">
        <f>лист1!J114</f>
        <v>0</v>
      </c>
      <c r="I25" s="26">
        <f>лист1!K114</f>
        <v>0</v>
      </c>
      <c r="J25" s="26">
        <f>лист1!L114</f>
        <v>0</v>
      </c>
      <c r="K25" s="26">
        <f>лист1!M114</f>
        <v>0</v>
      </c>
      <c r="L25" s="26">
        <f>лист1!N114</f>
        <v>0</v>
      </c>
      <c r="M25" s="26">
        <f>лист1!O114</f>
        <v>0</v>
      </c>
      <c r="N25" s="26">
        <f>лист1!P114</f>
        <v>0</v>
      </c>
    </row>
    <row r="26" spans="1:14" ht="22.5">
      <c r="A26" s="33" t="s">
        <v>159</v>
      </c>
      <c r="B26" s="34" t="s">
        <v>20</v>
      </c>
      <c r="C26" s="34" t="s">
        <v>47</v>
      </c>
      <c r="D26" s="26"/>
      <c r="E26" s="26">
        <f>лист1!G96</f>
        <v>28062.6</v>
      </c>
      <c r="F26" s="26">
        <f>лист1!H96</f>
        <v>4793</v>
      </c>
      <c r="G26" s="26">
        <f>лист1!I96</f>
        <v>4209.3</v>
      </c>
      <c r="H26" s="26">
        <f>лист1!J96</f>
        <v>583.7</v>
      </c>
      <c r="I26" s="26">
        <f>лист1!K96</f>
        <v>5553.6</v>
      </c>
      <c r="J26" s="26">
        <f>лист1!L96</f>
        <v>5303.8</v>
      </c>
      <c r="K26" s="26">
        <f>лист1!M96</f>
        <v>249.8</v>
      </c>
      <c r="L26" s="26">
        <f>лист1!N96</f>
        <v>6151.9</v>
      </c>
      <c r="M26" s="26">
        <f>лист1!O96</f>
        <v>5707.9</v>
      </c>
      <c r="N26" s="26">
        <f>лист1!P96</f>
        <v>444</v>
      </c>
    </row>
    <row r="27" spans="1:14" ht="12.75" hidden="1">
      <c r="A27" s="33"/>
      <c r="B27" s="34"/>
      <c r="C27" s="3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ht="12.75" hidden="1">
      <c r="A28" s="33"/>
      <c r="B28" s="34"/>
      <c r="C28" s="34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2.75" hidden="1">
      <c r="A29" s="33"/>
      <c r="B29" s="34"/>
      <c r="C29" s="34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2.75" hidden="1">
      <c r="A30" s="33"/>
      <c r="B30" s="34"/>
      <c r="C30" s="34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2.75">
      <c r="A31" s="33" t="s">
        <v>160</v>
      </c>
      <c r="B31" s="34" t="s">
        <v>20</v>
      </c>
      <c r="C31" s="34" t="s">
        <v>28</v>
      </c>
      <c r="D31" s="26"/>
      <c r="E31" s="26">
        <f>лист1!G115</f>
        <v>73.2</v>
      </c>
      <c r="F31" s="26">
        <f>лист1!H115</f>
        <v>515</v>
      </c>
      <c r="G31" s="26">
        <f>лист1!I115</f>
        <v>515</v>
      </c>
      <c r="H31" s="26">
        <f>лист1!J115</f>
        <v>0</v>
      </c>
      <c r="I31" s="26">
        <f>лист1!K115</f>
        <v>556.7</v>
      </c>
      <c r="J31" s="26">
        <f>лист1!L115</f>
        <v>556.7</v>
      </c>
      <c r="K31" s="26">
        <f>лист1!M115</f>
        <v>0</v>
      </c>
      <c r="L31" s="26">
        <f>лист1!N115</f>
        <v>599</v>
      </c>
      <c r="M31" s="26">
        <f>лист1!O115</f>
        <v>599</v>
      </c>
      <c r="N31" s="26">
        <f>лист1!P115</f>
        <v>0</v>
      </c>
    </row>
    <row r="32" spans="1:14" ht="22.5">
      <c r="A32" s="33" t="s">
        <v>161</v>
      </c>
      <c r="B32" s="34" t="s">
        <v>20</v>
      </c>
      <c r="C32" s="34" t="s">
        <v>21</v>
      </c>
      <c r="D32" s="26"/>
      <c r="E32" s="26">
        <f>лист1!G10+лист1!G23+лист1!G50+лист1!G78+лист1!G118+лист1!G147</f>
        <v>5346.8</v>
      </c>
      <c r="F32" s="26">
        <f>лист1!H10+лист1!H23+лист1!H50+лист1!H78+лист1!H118+лист1!H147</f>
        <v>1500</v>
      </c>
      <c r="G32" s="26">
        <f>лист1!I10+лист1!I23+лист1!I50+лист1!I78+лист1!I118+лист1!I147</f>
        <v>1500</v>
      </c>
      <c r="H32" s="26">
        <f>лист1!J10+лист1!J23+лист1!J50+лист1!J78+лист1!J118+лист1!J147</f>
        <v>0</v>
      </c>
      <c r="I32" s="26">
        <f>лист1!K10+лист1!K23+лист1!K50+лист1!K78+лист1!K118+лист1!K147</f>
        <v>11775.3</v>
      </c>
      <c r="J32" s="26">
        <f>лист1!L10+лист1!L23+лист1!L50+лист1!L78+лист1!L118+лист1!L147</f>
        <v>11775.3</v>
      </c>
      <c r="K32" s="26">
        <f>лист1!M10+лист1!M23+лист1!M50+лист1!M78+лист1!M118+лист1!M147</f>
        <v>0</v>
      </c>
      <c r="L32" s="26">
        <f>лист1!N10+лист1!N23+лист1!N50+лист1!N78+лист1!N118+лист1!N147</f>
        <v>10512.1</v>
      </c>
      <c r="M32" s="26">
        <f>лист1!O10+лист1!O23+лист1!O50+лист1!O78+лист1!O118+лист1!O147</f>
        <v>10512.1</v>
      </c>
      <c r="N32" s="26">
        <f>лист1!P10+лист1!P23+лист1!P50+лист1!P78+лист1!P118+лист1!P147</f>
        <v>0</v>
      </c>
    </row>
    <row r="33" spans="1:14" ht="12.75">
      <c r="A33" s="33"/>
      <c r="B33" s="34"/>
      <c r="C33" s="34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22.5">
      <c r="A34" s="33" t="s">
        <v>114</v>
      </c>
      <c r="B34" s="34" t="s">
        <v>47</v>
      </c>
      <c r="C34" s="34" t="s">
        <v>17</v>
      </c>
      <c r="D34" s="26">
        <f>лист1!F79+лист1!F119+лист1!F151</f>
        <v>3101.4</v>
      </c>
      <c r="E34" s="26">
        <f>лист1!G79+лист1!G119+лист1!G151+лист1!G51</f>
        <v>17183.3</v>
      </c>
      <c r="F34" s="26">
        <f>лист1!H79+лист1!H119+лист1!H151</f>
        <v>5704.6</v>
      </c>
      <c r="G34" s="26">
        <f>лист1!I79+лист1!I119+лист1!I151</f>
        <v>5605.5</v>
      </c>
      <c r="H34" s="26">
        <f>лист1!J79+лист1!J119+лист1!J151</f>
        <v>99.1</v>
      </c>
      <c r="I34" s="26">
        <f>лист1!K79+лист1!K119+лист1!K151</f>
        <v>6226</v>
      </c>
      <c r="J34" s="26">
        <f>лист1!L79+лист1!L119+лист1!L151</f>
        <v>6200.5</v>
      </c>
      <c r="K34" s="26">
        <f>лист1!M79+лист1!M119+лист1!M151</f>
        <v>25.5</v>
      </c>
      <c r="L34" s="26">
        <f>лист1!N79+лист1!N119+лист1!N151</f>
        <v>6206.9</v>
      </c>
      <c r="M34" s="26">
        <f>лист1!O79+лист1!O119+лист1!O151</f>
        <v>6189</v>
      </c>
      <c r="N34" s="26">
        <f>лист1!P79+лист1!P119+лист1!P151</f>
        <v>17.9</v>
      </c>
    </row>
    <row r="35" spans="1:14" ht="12.75">
      <c r="A35" s="33" t="s">
        <v>115</v>
      </c>
      <c r="B35" s="34" t="s">
        <v>47</v>
      </c>
      <c r="C35" s="34" t="s">
        <v>14</v>
      </c>
      <c r="D35" s="26"/>
      <c r="E35" s="26">
        <f>лист1!G80+лист1!G120</f>
        <v>2243.8</v>
      </c>
      <c r="F35" s="26">
        <f>лист1!H80+лист1!H120</f>
        <v>1597</v>
      </c>
      <c r="G35" s="26">
        <f>лист1!I80+лист1!I120</f>
        <v>1597</v>
      </c>
      <c r="H35" s="26">
        <f>лист1!J80+лист1!J120</f>
        <v>0</v>
      </c>
      <c r="I35" s="26">
        <f>лист1!K80+лист1!K120</f>
        <v>1810.3</v>
      </c>
      <c r="J35" s="26">
        <f>лист1!L80+лист1!L120</f>
        <v>1810.3</v>
      </c>
      <c r="K35" s="26">
        <f>лист1!M80+лист1!M120</f>
        <v>0</v>
      </c>
      <c r="L35" s="26">
        <f>лист1!N80+лист1!N120</f>
        <v>1512.1</v>
      </c>
      <c r="M35" s="26">
        <f>лист1!O80+лист1!O120</f>
        <v>1512.1</v>
      </c>
      <c r="N35" s="26">
        <f>лист1!P80+лист1!P120</f>
        <v>0</v>
      </c>
    </row>
    <row r="36" spans="1:14" ht="12.75">
      <c r="A36" s="33" t="s">
        <v>116</v>
      </c>
      <c r="B36" s="34" t="s">
        <v>47</v>
      </c>
      <c r="C36" s="34" t="s">
        <v>25</v>
      </c>
      <c r="D36" s="26"/>
      <c r="E36" s="26">
        <f>лист1!G121+лист1!G153+лист1!G52</f>
        <v>13317.5</v>
      </c>
      <c r="F36" s="26">
        <f>лист1!H121+лист1!H153</f>
        <v>3447</v>
      </c>
      <c r="G36" s="26">
        <f>лист1!I121+лист1!I153</f>
        <v>3447</v>
      </c>
      <c r="H36" s="26">
        <f>лист1!J121+лист1!J153</f>
        <v>0</v>
      </c>
      <c r="I36" s="26">
        <f>лист1!K121+лист1!K153</f>
        <v>3726.2</v>
      </c>
      <c r="J36" s="26">
        <f>лист1!L121+лист1!L153</f>
        <v>3726.2</v>
      </c>
      <c r="K36" s="26">
        <f>лист1!M121+лист1!M153</f>
        <v>0</v>
      </c>
      <c r="L36" s="26">
        <f>лист1!N121+лист1!N153</f>
        <v>4009.4</v>
      </c>
      <c r="M36" s="26">
        <f>лист1!O121+лист1!O153</f>
        <v>4009.4</v>
      </c>
      <c r="N36" s="26">
        <f>лист1!P121+лист1!P153</f>
        <v>0</v>
      </c>
    </row>
    <row r="37" spans="1:14" ht="12.75" hidden="1">
      <c r="A37" s="33"/>
      <c r="B37" s="34"/>
      <c r="C37" s="34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12.75" hidden="1">
      <c r="A38" s="33"/>
      <c r="B38" s="34"/>
      <c r="C38" s="3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12.75">
      <c r="A39" s="28" t="s">
        <v>181</v>
      </c>
      <c r="B39" s="34" t="s">
        <v>47</v>
      </c>
      <c r="C39" s="34" t="s">
        <v>27</v>
      </c>
      <c r="D39" s="26"/>
      <c r="E39" s="26"/>
      <c r="F39" s="26">
        <f>лист1!H122</f>
        <v>1</v>
      </c>
      <c r="G39" s="26">
        <f>лист1!I122</f>
        <v>1</v>
      </c>
      <c r="H39" s="26">
        <f>лист1!J122</f>
        <v>0</v>
      </c>
      <c r="I39" s="26">
        <f>лист1!K122</f>
        <v>1.1</v>
      </c>
      <c r="J39" s="26">
        <f>лист1!L122</f>
        <v>1.1</v>
      </c>
      <c r="K39" s="26">
        <f>лист1!M122</f>
        <v>0</v>
      </c>
      <c r="L39" s="26">
        <f>лист1!N122</f>
        <v>1.2</v>
      </c>
      <c r="M39" s="26">
        <f>лист1!O122</f>
        <v>1.2</v>
      </c>
      <c r="N39" s="26">
        <f>лист1!P122</f>
        <v>0</v>
      </c>
    </row>
    <row r="40" spans="1:14" ht="22.5">
      <c r="A40" s="28" t="s">
        <v>182</v>
      </c>
      <c r="B40" s="34" t="s">
        <v>47</v>
      </c>
      <c r="C40" s="34" t="s">
        <v>47</v>
      </c>
      <c r="D40" s="26"/>
      <c r="E40" s="26"/>
      <c r="F40" s="26">
        <f>лист1!H123</f>
        <v>659.6</v>
      </c>
      <c r="G40" s="26">
        <f>лист1!I123</f>
        <v>560.5</v>
      </c>
      <c r="H40" s="26">
        <f>лист1!J123</f>
        <v>99.1</v>
      </c>
      <c r="I40" s="26">
        <f>лист1!K123</f>
        <v>688.4</v>
      </c>
      <c r="J40" s="26">
        <f>лист1!L123</f>
        <v>662.9</v>
      </c>
      <c r="K40" s="26">
        <f>лист1!M123</f>
        <v>25.5</v>
      </c>
      <c r="L40" s="26">
        <f>лист1!N123</f>
        <v>684.1999999999999</v>
      </c>
      <c r="M40" s="26">
        <f>лист1!O123</f>
        <v>666.3</v>
      </c>
      <c r="N40" s="26">
        <f>лист1!P123</f>
        <v>17.9</v>
      </c>
    </row>
    <row r="41" spans="1:14" ht="12.75">
      <c r="A41" s="33"/>
      <c r="B41" s="34"/>
      <c r="C41" s="34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ht="12.75">
      <c r="A42" s="33" t="s">
        <v>117</v>
      </c>
      <c r="B42" s="34" t="s">
        <v>15</v>
      </c>
      <c r="C42" s="34" t="s">
        <v>17</v>
      </c>
      <c r="D42" s="26">
        <f>лист1!F81+лист1!F124</f>
        <v>64</v>
      </c>
      <c r="E42" s="26">
        <f>лист1!G81+лист1!G124</f>
        <v>30</v>
      </c>
      <c r="F42" s="26">
        <f>лист1!H81+лист1!H124</f>
        <v>33</v>
      </c>
      <c r="G42" s="26">
        <f>лист1!I81+лист1!I124</f>
        <v>33</v>
      </c>
      <c r="H42" s="26">
        <f>лист1!J81+лист1!J124</f>
        <v>0</v>
      </c>
      <c r="I42" s="26">
        <f>лист1!K81+лист1!K124</f>
        <v>35.7</v>
      </c>
      <c r="J42" s="26">
        <f>лист1!L81+лист1!L124</f>
        <v>35.7</v>
      </c>
      <c r="K42" s="26">
        <f>лист1!M81+лист1!M124</f>
        <v>0</v>
      </c>
      <c r="L42" s="26">
        <f>лист1!N81+лист1!N124</f>
        <v>38.4</v>
      </c>
      <c r="M42" s="26">
        <f>лист1!O81+лист1!O124</f>
        <v>38.4</v>
      </c>
      <c r="N42" s="26">
        <f>лист1!P81+лист1!P124</f>
        <v>0</v>
      </c>
    </row>
    <row r="43" spans="1:14" ht="33.75">
      <c r="A43" s="33" t="s">
        <v>118</v>
      </c>
      <c r="B43" s="34" t="s">
        <v>15</v>
      </c>
      <c r="C43" s="34" t="s">
        <v>27</v>
      </c>
      <c r="D43" s="26"/>
      <c r="E43" s="26">
        <f>лист1!G82+лист1!G126</f>
        <v>30</v>
      </c>
      <c r="F43" s="26">
        <f>лист1!H82+лист1!H126</f>
        <v>33</v>
      </c>
      <c r="G43" s="26">
        <f>лист1!I82+лист1!I126</f>
        <v>33</v>
      </c>
      <c r="H43" s="26">
        <f>лист1!J82+лист1!J126</f>
        <v>0</v>
      </c>
      <c r="I43" s="26">
        <f>лист1!K82+лист1!K126</f>
        <v>35.7</v>
      </c>
      <c r="J43" s="26">
        <f>лист1!L82+лист1!L126</f>
        <v>35.7</v>
      </c>
      <c r="K43" s="26">
        <f>лист1!M82+лист1!M126</f>
        <v>0</v>
      </c>
      <c r="L43" s="26">
        <f>лист1!N82+лист1!N126</f>
        <v>38.4</v>
      </c>
      <c r="M43" s="26">
        <f>лист1!O82+лист1!O126</f>
        <v>38.4</v>
      </c>
      <c r="N43" s="26">
        <f>лист1!P82+лист1!P126</f>
        <v>0</v>
      </c>
    </row>
    <row r="44" spans="1:14" ht="12.75" hidden="1">
      <c r="A44" s="33"/>
      <c r="B44" s="34"/>
      <c r="C44" s="34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2.75">
      <c r="A45" s="33"/>
      <c r="B45" s="34"/>
      <c r="C45" s="34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12.75">
      <c r="A46" s="33" t="s">
        <v>119</v>
      </c>
      <c r="B46" s="34" t="s">
        <v>45</v>
      </c>
      <c r="C46" s="34" t="s">
        <v>17</v>
      </c>
      <c r="D46" s="26">
        <f>лист1!F24+лист1!F53</f>
        <v>71155</v>
      </c>
      <c r="E46" s="26">
        <f>лист1!G24+лист1!G53+лист1!G127</f>
        <v>98668</v>
      </c>
      <c r="F46" s="26">
        <f>лист1!H24+лист1!H53</f>
        <v>105558.7</v>
      </c>
      <c r="G46" s="26">
        <f>лист1!I24+лист1!I53</f>
        <v>91570.70000000001</v>
      </c>
      <c r="H46" s="26">
        <f>лист1!J24+лист1!J53</f>
        <v>13987.999999999998</v>
      </c>
      <c r="I46" s="26">
        <f>лист1!K24+лист1!K53</f>
        <v>121363.2</v>
      </c>
      <c r="J46" s="26">
        <f>лист1!L24+лист1!L53</f>
        <v>114745.59999999999</v>
      </c>
      <c r="K46" s="26">
        <f>лист1!M24+лист1!M53</f>
        <v>6617.599999999999</v>
      </c>
      <c r="L46" s="26">
        <f>лист1!N24+лист1!N53</f>
        <v>130269.29999999999</v>
      </c>
      <c r="M46" s="26">
        <f>лист1!O24+лист1!O53</f>
        <v>119352.20000000001</v>
      </c>
      <c r="N46" s="26">
        <f>лист1!P24+лист1!P53</f>
        <v>10917.100000000002</v>
      </c>
    </row>
    <row r="47" spans="1:14" ht="12.75">
      <c r="A47" s="33" t="s">
        <v>120</v>
      </c>
      <c r="B47" s="34" t="s">
        <v>45</v>
      </c>
      <c r="C47" s="34" t="s">
        <v>14</v>
      </c>
      <c r="D47" s="26"/>
      <c r="E47" s="26">
        <f>лист1!G54</f>
        <v>15643.1</v>
      </c>
      <c r="F47" s="26">
        <f>лист1!H54</f>
        <v>21592.8</v>
      </c>
      <c r="G47" s="26">
        <f>лист1!I54</f>
        <v>17823.5</v>
      </c>
      <c r="H47" s="26">
        <f>лист1!J54</f>
        <v>3769.3</v>
      </c>
      <c r="I47" s="26">
        <f>лист1!K54</f>
        <v>23742.2</v>
      </c>
      <c r="J47" s="26">
        <f>лист1!L54</f>
        <v>22275.7</v>
      </c>
      <c r="K47" s="26">
        <f>лист1!M54</f>
        <v>1466.5</v>
      </c>
      <c r="L47" s="26">
        <f>лист1!N54</f>
        <v>25322.2</v>
      </c>
      <c r="M47" s="26">
        <f>лист1!O54</f>
        <v>22968.4</v>
      </c>
      <c r="N47" s="26">
        <f>лист1!P54</f>
        <v>2353.8</v>
      </c>
    </row>
    <row r="48" spans="1:14" ht="12.75">
      <c r="A48" s="33" t="s">
        <v>121</v>
      </c>
      <c r="B48" s="34" t="s">
        <v>45</v>
      </c>
      <c r="C48" s="34" t="s">
        <v>25</v>
      </c>
      <c r="D48" s="26"/>
      <c r="E48" s="26">
        <f>лист1!G25+лист1!G55+лист1!G128</f>
        <v>74302.09999999999</v>
      </c>
      <c r="F48" s="26">
        <f>лист1!H25+лист1!H55</f>
        <v>75800</v>
      </c>
      <c r="G48" s="26">
        <f>лист1!I25+лист1!I55</f>
        <v>66690.1</v>
      </c>
      <c r="H48" s="26">
        <f>лист1!J25+лист1!J55</f>
        <v>9109.9</v>
      </c>
      <c r="I48" s="26">
        <f>лист1!K25+лист1!K55</f>
        <v>88853.7</v>
      </c>
      <c r="J48" s="26">
        <f>лист1!L25+лист1!L55</f>
        <v>84235.5</v>
      </c>
      <c r="K48" s="26">
        <f>лист1!M25+лист1!M55</f>
        <v>4618.2</v>
      </c>
      <c r="L48" s="26">
        <f>лист1!N25+лист1!N55</f>
        <v>95683.9</v>
      </c>
      <c r="M48" s="26">
        <f>лист1!O25+лист1!O55</f>
        <v>88044.3</v>
      </c>
      <c r="N48" s="26">
        <f>лист1!P25+лист1!P55</f>
        <v>7639.599999999999</v>
      </c>
    </row>
    <row r="49" spans="1:14" ht="12.75" hidden="1">
      <c r="A49" s="33"/>
      <c r="B49" s="34"/>
      <c r="C49" s="34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ht="12.75" hidden="1">
      <c r="A50" s="33"/>
      <c r="B50" s="34"/>
      <c r="C50" s="34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ht="12.75" hidden="1">
      <c r="A51" s="33"/>
      <c r="B51" s="34"/>
      <c r="C51" s="34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ht="12.75" hidden="1">
      <c r="A52" s="33"/>
      <c r="B52" s="34"/>
      <c r="C52" s="34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ht="12.75" hidden="1">
      <c r="A53" s="33"/>
      <c r="B53" s="34"/>
      <c r="C53" s="34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ht="22.5">
      <c r="A54" s="33" t="s">
        <v>162</v>
      </c>
      <c r="B54" s="34" t="s">
        <v>45</v>
      </c>
      <c r="C54" s="34" t="s">
        <v>23</v>
      </c>
      <c r="D54" s="26"/>
      <c r="E54" s="26">
        <f>лист1!G56</f>
        <v>8722.8</v>
      </c>
      <c r="F54" s="26">
        <f>лист1!H56</f>
        <v>8165.900000000001</v>
      </c>
      <c r="G54" s="26">
        <f>лист1!I56</f>
        <v>7057.1</v>
      </c>
      <c r="H54" s="26">
        <f>лист1!J56</f>
        <v>1108.8</v>
      </c>
      <c r="I54" s="26">
        <f>лист1!K56</f>
        <v>8767.3</v>
      </c>
      <c r="J54" s="26">
        <f>лист1!L56</f>
        <v>8234.4</v>
      </c>
      <c r="K54" s="26">
        <f>лист1!M56</f>
        <v>532.9</v>
      </c>
      <c r="L54" s="26">
        <f>лист1!N56</f>
        <v>9263.2</v>
      </c>
      <c r="M54" s="26">
        <f>лист1!O56</f>
        <v>8339.5</v>
      </c>
      <c r="N54" s="26">
        <f>лист1!P56</f>
        <v>923.7</v>
      </c>
    </row>
    <row r="55" spans="1:14" ht="12.75">
      <c r="A55" s="33"/>
      <c r="B55" s="34"/>
      <c r="C55" s="34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ht="22.5">
      <c r="A56" s="33" t="s">
        <v>122</v>
      </c>
      <c r="B56" s="34" t="s">
        <v>32</v>
      </c>
      <c r="C56" s="34" t="s">
        <v>17</v>
      </c>
      <c r="D56" s="26">
        <f>лист1!F27+лист1!F38+лист1!F43+лист1!F129</f>
        <v>14038.2</v>
      </c>
      <c r="E56" s="26">
        <f>лист1!G27+лист1!G38+лист1!G43+лист1!G129</f>
        <v>22226.399999999998</v>
      </c>
      <c r="F56" s="26">
        <f>лист1!H27+лист1!H38+лист1!H43+лист1!H129</f>
        <v>25049.8</v>
      </c>
      <c r="G56" s="26">
        <f>лист1!I27+лист1!I38+лист1!I43+лист1!I129</f>
        <v>19808.300000000003</v>
      </c>
      <c r="H56" s="26">
        <f>лист1!J27+лист1!J38+лист1!J43+лист1!J129</f>
        <v>5241.5</v>
      </c>
      <c r="I56" s="26">
        <f>лист1!K27+лист1!K38+лист1!K43+лист1!K129</f>
        <v>47700.5</v>
      </c>
      <c r="J56" s="26">
        <f>лист1!L27+лист1!L38+лист1!L43+лист1!L129</f>
        <v>45857.899999999994</v>
      </c>
      <c r="K56" s="26">
        <f>лист1!M27+лист1!M38+лист1!M43+лист1!M129</f>
        <v>1842.6</v>
      </c>
      <c r="L56" s="26">
        <f>лист1!N27+лист1!N38+лист1!N43+лист1!N129</f>
        <v>72541.7</v>
      </c>
      <c r="M56" s="26">
        <f>лист1!O27+лист1!O38+лист1!O43+лист1!O129</f>
        <v>69670.2</v>
      </c>
      <c r="N56" s="26">
        <f>лист1!P27+лист1!P38+лист1!P43+лист1!P129</f>
        <v>2871.5</v>
      </c>
    </row>
    <row r="57" spans="1:14" ht="12.75">
      <c r="A57" s="33" t="s">
        <v>123</v>
      </c>
      <c r="B57" s="34" t="s">
        <v>32</v>
      </c>
      <c r="C57" s="34" t="s">
        <v>14</v>
      </c>
      <c r="D57" s="26"/>
      <c r="E57" s="26">
        <f>лист1!G28</f>
        <v>17832.1</v>
      </c>
      <c r="F57" s="26">
        <f>лист1!H28</f>
        <v>19569</v>
      </c>
      <c r="G57" s="26">
        <f>лист1!I28</f>
        <v>14823.1</v>
      </c>
      <c r="H57" s="26">
        <f>лист1!J28</f>
        <v>4745.9</v>
      </c>
      <c r="I57" s="26">
        <f>лист1!K28</f>
        <v>41828</v>
      </c>
      <c r="J57" s="26">
        <f>лист1!L28</f>
        <v>40155.2</v>
      </c>
      <c r="K57" s="26">
        <f>лист1!M28</f>
        <v>1672.8</v>
      </c>
      <c r="L57" s="26">
        <f>лист1!N28</f>
        <v>66466.3</v>
      </c>
      <c r="M57" s="26">
        <f>лист1!O28</f>
        <v>63860</v>
      </c>
      <c r="N57" s="26">
        <f>лист1!P28</f>
        <v>2606.3</v>
      </c>
    </row>
    <row r="58" spans="1:14" ht="12.75">
      <c r="A58" s="33" t="s">
        <v>124</v>
      </c>
      <c r="B58" s="34" t="s">
        <v>32</v>
      </c>
      <c r="C58" s="34" t="s">
        <v>25</v>
      </c>
      <c r="D58" s="26"/>
      <c r="E58" s="26">
        <f>лист1!G29</f>
        <v>252.2</v>
      </c>
      <c r="F58" s="26">
        <f>лист1!H29</f>
        <v>302.5</v>
      </c>
      <c r="G58" s="26">
        <f>лист1!I29</f>
        <v>302.5</v>
      </c>
      <c r="H58" s="26">
        <f>лист1!J29</f>
        <v>0</v>
      </c>
      <c r="I58" s="26">
        <f>лист1!K29</f>
        <v>327</v>
      </c>
      <c r="J58" s="26">
        <f>лист1!L29</f>
        <v>327</v>
      </c>
      <c r="K58" s="26">
        <f>лист1!M29</f>
        <v>0</v>
      </c>
      <c r="L58" s="26">
        <f>лист1!N29</f>
        <v>351.9</v>
      </c>
      <c r="M58" s="26">
        <f>лист1!O29</f>
        <v>351.9</v>
      </c>
      <c r="N58" s="26">
        <f>лист1!P29</f>
        <v>0</v>
      </c>
    </row>
    <row r="59" spans="1:14" ht="12.75">
      <c r="A59" s="33" t="s">
        <v>125</v>
      </c>
      <c r="B59" s="34" t="s">
        <v>32</v>
      </c>
      <c r="C59" s="34" t="s">
        <v>27</v>
      </c>
      <c r="D59" s="26"/>
      <c r="E59" s="26">
        <f>лист1!G44+лист1!G131</f>
        <v>1030</v>
      </c>
      <c r="F59" s="26">
        <f>лист1!H44+лист1!H131</f>
        <v>1732.5</v>
      </c>
      <c r="G59" s="26">
        <f>лист1!I44+лист1!I131</f>
        <v>1732.5</v>
      </c>
      <c r="H59" s="26">
        <f>лист1!J44+лист1!J131</f>
        <v>0</v>
      </c>
      <c r="I59" s="26">
        <f>лист1!K44+лист1!K131</f>
        <v>1872.8</v>
      </c>
      <c r="J59" s="26">
        <f>лист1!L44+лист1!L131</f>
        <v>1872.8</v>
      </c>
      <c r="K59" s="26">
        <f>лист1!M44+лист1!M131</f>
        <v>0</v>
      </c>
      <c r="L59" s="26">
        <f>лист1!N44+лист1!N131</f>
        <v>2015.1</v>
      </c>
      <c r="M59" s="26">
        <f>лист1!O44+лист1!O131</f>
        <v>2015.1</v>
      </c>
      <c r="N59" s="26">
        <f>лист1!P44+лист1!P131</f>
        <v>0</v>
      </c>
    </row>
    <row r="60" spans="1:14" ht="22.5">
      <c r="A60" s="33" t="s">
        <v>126</v>
      </c>
      <c r="B60" s="34" t="s">
        <v>32</v>
      </c>
      <c r="C60" s="34" t="s">
        <v>20</v>
      </c>
      <c r="D60" s="26"/>
      <c r="E60" s="26">
        <f>лист1!G39+лист1!G132</f>
        <v>1840</v>
      </c>
      <c r="F60" s="26">
        <f>лист1!H39+лист1!H132</f>
        <v>1787.5</v>
      </c>
      <c r="G60" s="26">
        <f>лист1!I39+лист1!I132</f>
        <v>1787.5</v>
      </c>
      <c r="H60" s="26">
        <f>лист1!J39+лист1!J132</f>
        <v>0</v>
      </c>
      <c r="I60" s="26">
        <f>лист1!K39+лист1!K132</f>
        <v>1932.3</v>
      </c>
      <c r="J60" s="26">
        <f>лист1!L39+лист1!L132</f>
        <v>1932.3</v>
      </c>
      <c r="K60" s="26">
        <f>лист1!M39+лист1!M132</f>
        <v>0</v>
      </c>
      <c r="L60" s="26">
        <f>лист1!N39+лист1!N132</f>
        <v>2079.2</v>
      </c>
      <c r="M60" s="26">
        <f>лист1!O39+лист1!O132</f>
        <v>2079.2</v>
      </c>
      <c r="N60" s="26">
        <f>лист1!P39+лист1!P132</f>
        <v>0</v>
      </c>
    </row>
    <row r="61" spans="1:14" ht="22.5">
      <c r="A61" s="33" t="s">
        <v>127</v>
      </c>
      <c r="B61" s="34" t="s">
        <v>32</v>
      </c>
      <c r="C61" s="34" t="s">
        <v>15</v>
      </c>
      <c r="D61" s="26"/>
      <c r="E61" s="26">
        <f>лист1!G30</f>
        <v>1272.1</v>
      </c>
      <c r="F61" s="26">
        <f>лист1!H30</f>
        <v>1658.3000000000002</v>
      </c>
      <c r="G61" s="26">
        <f>лист1!I30</f>
        <v>1162.7</v>
      </c>
      <c r="H61" s="26">
        <f>лист1!J30</f>
        <v>495.6</v>
      </c>
      <c r="I61" s="26">
        <f>лист1!K30</f>
        <v>1740.3999999999999</v>
      </c>
      <c r="J61" s="26">
        <f>лист1!L30</f>
        <v>1570.6</v>
      </c>
      <c r="K61" s="26">
        <f>лист1!M30</f>
        <v>169.8</v>
      </c>
      <c r="L61" s="26">
        <f>лист1!N30</f>
        <v>1629.2</v>
      </c>
      <c r="M61" s="26">
        <f>лист1!O30</f>
        <v>1364</v>
      </c>
      <c r="N61" s="26">
        <f>лист1!P30</f>
        <v>265.2</v>
      </c>
    </row>
    <row r="62" spans="1:14" ht="12.75">
      <c r="A62" s="33"/>
      <c r="B62" s="34"/>
      <c r="C62" s="3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ht="22.5">
      <c r="A63" s="33" t="s">
        <v>128</v>
      </c>
      <c r="B63" s="34" t="s">
        <v>23</v>
      </c>
      <c r="C63" s="34" t="s">
        <v>17</v>
      </c>
      <c r="D63" s="26">
        <f>лист1!F11+лист1!F31+лист1!F133</f>
        <v>24254.6</v>
      </c>
      <c r="E63" s="26">
        <f>лист1!G11+лист1!G31+лист1!G133</f>
        <v>24834.3</v>
      </c>
      <c r="F63" s="26">
        <f>лист1!H11+лист1!H31+лист1!H133</f>
        <v>28559.000000000004</v>
      </c>
      <c r="G63" s="26">
        <f>лист1!I11+лист1!I31+лист1!I133</f>
        <v>26373.1</v>
      </c>
      <c r="H63" s="26">
        <f>лист1!J11+лист1!J31+лист1!J133</f>
        <v>2185.8999999999996</v>
      </c>
      <c r="I63" s="26">
        <f>лист1!K11+лист1!K31+лист1!K133</f>
        <v>30467.9</v>
      </c>
      <c r="J63" s="26">
        <f>лист1!L11+лист1!L31+лист1!L133</f>
        <v>29416</v>
      </c>
      <c r="K63" s="26">
        <f>лист1!M11+лист1!M31+лист1!M133</f>
        <v>1051.9</v>
      </c>
      <c r="L63" s="26">
        <f>лист1!N11+лист1!N31+лист1!N133</f>
        <v>31658.100000000002</v>
      </c>
      <c r="M63" s="26">
        <f>лист1!O11+лист1!O31+лист1!O133</f>
        <v>29860.9</v>
      </c>
      <c r="N63" s="26">
        <f>лист1!P11+лист1!P31+лист1!P133</f>
        <v>1797.2000000000003</v>
      </c>
    </row>
    <row r="64" spans="1:14" ht="22.5">
      <c r="A64" s="33" t="s">
        <v>129</v>
      </c>
      <c r="B64" s="34" t="s">
        <v>23</v>
      </c>
      <c r="C64" s="34" t="s">
        <v>14</v>
      </c>
      <c r="D64" s="26"/>
      <c r="E64" s="26">
        <f>лист1!G12</f>
        <v>8881.2</v>
      </c>
      <c r="F64" s="26">
        <f>лист1!H12</f>
        <v>9445.6</v>
      </c>
      <c r="G64" s="26">
        <f>лист1!I12</f>
        <v>9248.7</v>
      </c>
      <c r="H64" s="26">
        <f>лист1!J12</f>
        <v>196.9</v>
      </c>
      <c r="I64" s="26">
        <f>лист1!K12</f>
        <v>10116.2</v>
      </c>
      <c r="J64" s="26">
        <f>лист1!L12</f>
        <v>9990.6</v>
      </c>
      <c r="K64" s="26">
        <f>лист1!M12</f>
        <v>125.6</v>
      </c>
      <c r="L64" s="26">
        <f>лист1!N12</f>
        <v>10770.5</v>
      </c>
      <c r="M64" s="26">
        <f>лист1!O12</f>
        <v>10543</v>
      </c>
      <c r="N64" s="26">
        <f>лист1!P12</f>
        <v>227.5</v>
      </c>
    </row>
    <row r="65" spans="1:14" ht="12.75">
      <c r="A65" s="33" t="s">
        <v>130</v>
      </c>
      <c r="B65" s="34" t="s">
        <v>23</v>
      </c>
      <c r="C65" s="34" t="s">
        <v>25</v>
      </c>
      <c r="D65" s="26"/>
      <c r="E65" s="26">
        <f>лист1!G13</f>
        <v>8686.9</v>
      </c>
      <c r="F65" s="26">
        <f>лист1!H13</f>
        <v>9270.9</v>
      </c>
      <c r="G65" s="26">
        <f>лист1!I13</f>
        <v>8820.5</v>
      </c>
      <c r="H65" s="26">
        <f>лист1!J13</f>
        <v>450.4</v>
      </c>
      <c r="I65" s="26">
        <f>лист1!K13</f>
        <v>9765.6</v>
      </c>
      <c r="J65" s="26">
        <f>лист1!L13</f>
        <v>9478.1</v>
      </c>
      <c r="K65" s="26">
        <f>лист1!M13</f>
        <v>287.5</v>
      </c>
      <c r="L65" s="26">
        <f>лист1!N13</f>
        <v>10209.300000000001</v>
      </c>
      <c r="M65" s="26">
        <f>лист1!O13</f>
        <v>9688.6</v>
      </c>
      <c r="N65" s="26">
        <f>лист1!P13</f>
        <v>520.7</v>
      </c>
    </row>
    <row r="66" spans="1:14" ht="12.75" hidden="1">
      <c r="A66" s="33"/>
      <c r="B66" s="34"/>
      <c r="C66" s="34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2.75" hidden="1">
      <c r="A67" s="33"/>
      <c r="B67" s="34"/>
      <c r="C67" s="34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12.75" hidden="1">
      <c r="A68" s="33"/>
      <c r="B68" s="34"/>
      <c r="C68" s="34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ht="22.5">
      <c r="A69" s="28" t="s">
        <v>177</v>
      </c>
      <c r="B69" s="34" t="s">
        <v>23</v>
      </c>
      <c r="C69" s="34" t="s">
        <v>27</v>
      </c>
      <c r="D69" s="26"/>
      <c r="E69" s="26"/>
      <c r="F69" s="26">
        <f>лист1!H14</f>
        <v>409.8</v>
      </c>
      <c r="G69" s="26">
        <f>лист1!I14</f>
        <v>409.8</v>
      </c>
      <c r="H69" s="26">
        <f>лист1!J14</f>
        <v>0</v>
      </c>
      <c r="I69" s="26">
        <f>лист1!K14</f>
        <v>443</v>
      </c>
      <c r="J69" s="26">
        <f>лист1!L14</f>
        <v>443</v>
      </c>
      <c r="K69" s="26">
        <f>лист1!M14</f>
        <v>0</v>
      </c>
      <c r="L69" s="26">
        <f>лист1!N14</f>
        <v>476.7</v>
      </c>
      <c r="M69" s="26">
        <f>лист1!O14</f>
        <v>476.7</v>
      </c>
      <c r="N69" s="26">
        <f>лист1!P14</f>
        <v>0</v>
      </c>
    </row>
    <row r="70" spans="1:14" ht="12.75">
      <c r="A70" s="28" t="s">
        <v>178</v>
      </c>
      <c r="B70" s="34" t="s">
        <v>23</v>
      </c>
      <c r="C70" s="34" t="s">
        <v>20</v>
      </c>
      <c r="D70" s="26"/>
      <c r="E70" s="26"/>
      <c r="F70" s="26">
        <f>лист1!H15</f>
        <v>5214.400000000001</v>
      </c>
      <c r="G70" s="26">
        <f>лист1!I15</f>
        <v>4915.3</v>
      </c>
      <c r="H70" s="26">
        <f>лист1!J15</f>
        <v>299.1</v>
      </c>
      <c r="I70" s="26">
        <f>лист1!K15</f>
        <v>5472</v>
      </c>
      <c r="J70" s="26">
        <f>лист1!L15</f>
        <v>5281.2</v>
      </c>
      <c r="K70" s="26">
        <f>лист1!M15</f>
        <v>190.8</v>
      </c>
      <c r="L70" s="26">
        <f>лист1!N15</f>
        <v>5694.9</v>
      </c>
      <c r="M70" s="26">
        <f>лист1!O15</f>
        <v>5349.2</v>
      </c>
      <c r="N70" s="26">
        <f>лист1!P15</f>
        <v>345.7</v>
      </c>
    </row>
    <row r="71" spans="1:14" ht="12.75">
      <c r="A71" s="33" t="s">
        <v>179</v>
      </c>
      <c r="B71" s="34" t="s">
        <v>23</v>
      </c>
      <c r="C71" s="34" t="s">
        <v>32</v>
      </c>
      <c r="D71" s="26"/>
      <c r="E71" s="26">
        <f>лист1!G33</f>
        <v>1594.9</v>
      </c>
      <c r="F71" s="26">
        <f>лист1!H33</f>
        <v>2006.9</v>
      </c>
      <c r="G71" s="26">
        <f>лист1!I33</f>
        <v>1295.3</v>
      </c>
      <c r="H71" s="26">
        <f>лист1!J33</f>
        <v>711.6</v>
      </c>
      <c r="I71" s="26">
        <f>лист1!K33</f>
        <v>2272.5</v>
      </c>
      <c r="J71" s="26">
        <f>лист1!L33</f>
        <v>2029.5</v>
      </c>
      <c r="K71" s="26">
        <f>лист1!M33</f>
        <v>243</v>
      </c>
      <c r="L71" s="26">
        <f>лист1!N33</f>
        <v>2221.8</v>
      </c>
      <c r="M71" s="26">
        <f>лист1!O33</f>
        <v>1847.2</v>
      </c>
      <c r="N71" s="26">
        <f>лист1!P33</f>
        <v>374.6</v>
      </c>
    </row>
    <row r="72" spans="1:14" ht="33.75">
      <c r="A72" s="33" t="s">
        <v>180</v>
      </c>
      <c r="B72" s="34" t="s">
        <v>23</v>
      </c>
      <c r="C72" s="34" t="s">
        <v>28</v>
      </c>
      <c r="D72" s="26"/>
      <c r="E72" s="26">
        <f>лист1!G16</f>
        <v>1583.1</v>
      </c>
      <c r="F72" s="26">
        <f>лист1!H16</f>
        <v>2211.4</v>
      </c>
      <c r="G72" s="26">
        <f>лист1!I16</f>
        <v>1683.5</v>
      </c>
      <c r="H72" s="26">
        <f>лист1!J16</f>
        <v>527.9</v>
      </c>
      <c r="I72" s="26">
        <f>лист1!K16</f>
        <v>2398.6</v>
      </c>
      <c r="J72" s="26">
        <f>лист1!L16</f>
        <v>2193.6</v>
      </c>
      <c r="K72" s="26">
        <f>лист1!M16</f>
        <v>205</v>
      </c>
      <c r="L72" s="26">
        <f>лист1!N16</f>
        <v>2284.9</v>
      </c>
      <c r="M72" s="26">
        <f>лист1!O16</f>
        <v>1956.2</v>
      </c>
      <c r="N72" s="26">
        <f>лист1!P16</f>
        <v>328.7</v>
      </c>
    </row>
    <row r="73" spans="1:14" ht="12.75">
      <c r="A73" s="33"/>
      <c r="B73" s="34"/>
      <c r="C73" s="34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>
      <c r="A74" s="33" t="s">
        <v>131</v>
      </c>
      <c r="B74" s="34" t="s">
        <v>28</v>
      </c>
      <c r="C74" s="34" t="s">
        <v>17</v>
      </c>
      <c r="D74" s="26">
        <f>лист1!F57+лист1!F83+лист1!F135+лист1!F157</f>
        <v>9039.7</v>
      </c>
      <c r="E74" s="26">
        <f>лист1!G57+лист1!G83+лист1!G135+лист1!G157</f>
        <v>6261.5</v>
      </c>
      <c r="F74" s="26">
        <f>лист1!H57+лист1!H83+лист1!H135+лист1!H157</f>
        <v>1024</v>
      </c>
      <c r="G74" s="26">
        <f>лист1!I57+лист1!I83+лист1!I135+лист1!I157</f>
        <v>1024</v>
      </c>
      <c r="H74" s="26">
        <f>лист1!J57+лист1!J83+лист1!J135+лист1!J157</f>
        <v>0</v>
      </c>
      <c r="I74" s="26">
        <f>лист1!K57+лист1!K83+лист1!K135+лист1!K157</f>
        <v>691.4</v>
      </c>
      <c r="J74" s="26">
        <f>лист1!L57+лист1!L83+лист1!L135+лист1!L157</f>
        <v>691.4</v>
      </c>
      <c r="K74" s="26">
        <f>лист1!M57+лист1!M83+лист1!M135+лист1!M157</f>
        <v>0</v>
      </c>
      <c r="L74" s="26">
        <f>лист1!N57+лист1!N83+лист1!N135+лист1!N157</f>
        <v>0</v>
      </c>
      <c r="M74" s="26">
        <f>лист1!O57+лист1!O83+лист1!O135+лист1!O157</f>
        <v>0</v>
      </c>
      <c r="N74" s="26">
        <f>лист1!P57+лист1!P83+лист1!P135+лист1!P157</f>
        <v>0</v>
      </c>
    </row>
    <row r="75" spans="1:14" ht="12.75" hidden="1">
      <c r="A75" s="33"/>
      <c r="B75" s="34"/>
      <c r="C75" s="34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2.75" hidden="1">
      <c r="A76" s="33"/>
      <c r="B76" s="34"/>
      <c r="C76" s="34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ht="22.5">
      <c r="A77" s="33" t="s">
        <v>163</v>
      </c>
      <c r="B77" s="34" t="s">
        <v>28</v>
      </c>
      <c r="C77" s="34" t="s">
        <v>27</v>
      </c>
      <c r="D77" s="26"/>
      <c r="E77" s="26">
        <f>лист1!G84+лист1!G136+лист1!G158</f>
        <v>5447</v>
      </c>
      <c r="F77" s="26">
        <f>лист1!H84+лист1!H136+лист1!H158</f>
        <v>1024</v>
      </c>
      <c r="G77" s="26">
        <f>лист1!I84+лист1!I136+лист1!I158</f>
        <v>1024</v>
      </c>
      <c r="H77" s="26">
        <f>лист1!J84+лист1!J136+лист1!J158</f>
        <v>0</v>
      </c>
      <c r="I77" s="26">
        <f>лист1!K84+лист1!K136+лист1!K158</f>
        <v>691.4</v>
      </c>
      <c r="J77" s="26">
        <f>лист1!L84+лист1!L136+лист1!L158</f>
        <v>691.4</v>
      </c>
      <c r="K77" s="26">
        <f>лист1!M84+лист1!M136+лист1!M158</f>
        <v>0</v>
      </c>
      <c r="L77" s="26">
        <f>лист1!N84+лист1!N136+лист1!N158</f>
        <v>0</v>
      </c>
      <c r="M77" s="26">
        <f>лист1!O84+лист1!O136+лист1!O158</f>
        <v>0</v>
      </c>
      <c r="N77" s="26">
        <f>лист1!P84+лист1!P136+лист1!P158</f>
        <v>0</v>
      </c>
    </row>
    <row r="78" spans="1:14" ht="12.75">
      <c r="A78" s="33" t="s">
        <v>164</v>
      </c>
      <c r="B78" s="34" t="s">
        <v>28</v>
      </c>
      <c r="C78" s="34" t="s">
        <v>20</v>
      </c>
      <c r="D78" s="26"/>
      <c r="E78" s="26">
        <f>лист1!G59</f>
        <v>814.5</v>
      </c>
      <c r="F78" s="26">
        <f>лист1!H59</f>
        <v>0</v>
      </c>
      <c r="G78" s="26">
        <f>лист1!I59</f>
        <v>0</v>
      </c>
      <c r="H78" s="26">
        <f>лист1!J59</f>
        <v>0</v>
      </c>
      <c r="I78" s="26">
        <f>лист1!K59</f>
        <v>0</v>
      </c>
      <c r="J78" s="26">
        <f>лист1!L59</f>
        <v>0</v>
      </c>
      <c r="K78" s="26">
        <f>лист1!M59</f>
        <v>0</v>
      </c>
      <c r="L78" s="26">
        <f>лист1!N59</f>
        <v>0</v>
      </c>
      <c r="M78" s="26">
        <f>лист1!O59</f>
        <v>0</v>
      </c>
      <c r="N78" s="26">
        <f>лист1!P59</f>
        <v>0</v>
      </c>
    </row>
    <row r="79" spans="1:14" ht="12.75" hidden="1">
      <c r="A79" s="33"/>
      <c r="B79" s="34"/>
      <c r="C79" s="34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ht="12.75">
      <c r="A80" s="33"/>
      <c r="B80" s="34"/>
      <c r="C80" s="34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ht="22.5">
      <c r="A81" s="33" t="s">
        <v>132</v>
      </c>
      <c r="B81" s="34" t="s">
        <v>16</v>
      </c>
      <c r="C81" s="34" t="s">
        <v>17</v>
      </c>
      <c r="D81" s="26">
        <f>лист1!F85</f>
        <v>24724.6</v>
      </c>
      <c r="E81" s="26">
        <f>лист1!G85</f>
        <v>35473.1</v>
      </c>
      <c r="F81" s="26">
        <f>лист1!H85</f>
        <v>26398.6</v>
      </c>
      <c r="G81" s="26">
        <f>лист1!I85</f>
        <v>26398.6</v>
      </c>
      <c r="H81" s="26">
        <f>лист1!J85</f>
        <v>0</v>
      </c>
      <c r="I81" s="26">
        <f>лист1!K85</f>
        <v>28512.699999999997</v>
      </c>
      <c r="J81" s="26">
        <f>лист1!L85</f>
        <v>28512.699999999997</v>
      </c>
      <c r="K81" s="26">
        <f>лист1!M85</f>
        <v>0</v>
      </c>
      <c r="L81" s="26">
        <f>лист1!N85</f>
        <v>30647.5</v>
      </c>
      <c r="M81" s="26">
        <f>лист1!O85</f>
        <v>30647.5</v>
      </c>
      <c r="N81" s="26">
        <f>лист1!P85</f>
        <v>0</v>
      </c>
    </row>
    <row r="82" spans="1:14" ht="33.75">
      <c r="A82" s="33" t="s">
        <v>133</v>
      </c>
      <c r="B82" s="34" t="s">
        <v>16</v>
      </c>
      <c r="C82" s="34" t="s">
        <v>14</v>
      </c>
      <c r="D82" s="26"/>
      <c r="E82" s="26">
        <f>лист1!G86</f>
        <v>32698.1</v>
      </c>
      <c r="F82" s="26">
        <f>лист1!H86</f>
        <v>20711.6</v>
      </c>
      <c r="G82" s="26">
        <f>лист1!I86</f>
        <v>20711.6</v>
      </c>
      <c r="H82" s="26">
        <f>лист1!J86</f>
        <v>0</v>
      </c>
      <c r="I82" s="26">
        <f>лист1!K86</f>
        <v>22360.1</v>
      </c>
      <c r="J82" s="26">
        <f>лист1!L86</f>
        <v>22360.1</v>
      </c>
      <c r="K82" s="26">
        <f>лист1!M86</f>
        <v>0</v>
      </c>
      <c r="L82" s="26">
        <f>лист1!N86</f>
        <v>24032.2</v>
      </c>
      <c r="M82" s="26">
        <f>лист1!O86</f>
        <v>24032.2</v>
      </c>
      <c r="N82" s="26">
        <f>лист1!P86</f>
        <v>0</v>
      </c>
    </row>
    <row r="83" spans="1:14" ht="56.25">
      <c r="A83" s="33" t="s">
        <v>134</v>
      </c>
      <c r="B83" s="34" t="s">
        <v>16</v>
      </c>
      <c r="C83" s="34" t="s">
        <v>25</v>
      </c>
      <c r="D83" s="26"/>
      <c r="E83" s="26">
        <f>лист1!G87</f>
        <v>0</v>
      </c>
      <c r="F83" s="26">
        <f>лист1!H88</f>
        <v>5328</v>
      </c>
      <c r="G83" s="26">
        <f>лист1!I88</f>
        <v>5328</v>
      </c>
      <c r="H83" s="26">
        <f>лист1!J88</f>
        <v>0</v>
      </c>
      <c r="I83" s="26">
        <f>лист1!K88</f>
        <v>5759.6</v>
      </c>
      <c r="J83" s="26">
        <f>лист1!L88</f>
        <v>5759.6</v>
      </c>
      <c r="K83" s="26">
        <f>лист1!M88</f>
        <v>0</v>
      </c>
      <c r="L83" s="26">
        <f>лист1!N88</f>
        <v>6197.3</v>
      </c>
      <c r="M83" s="26">
        <f>лист1!O88</f>
        <v>6197.3</v>
      </c>
      <c r="N83" s="26">
        <f>лист1!P88</f>
        <v>0</v>
      </c>
    </row>
    <row r="84" spans="1:14" ht="33.75">
      <c r="A84" s="33" t="s">
        <v>135</v>
      </c>
      <c r="B84" s="34" t="s">
        <v>16</v>
      </c>
      <c r="C84" s="34" t="s">
        <v>27</v>
      </c>
      <c r="D84" s="26"/>
      <c r="E84" s="26">
        <f>лист1!G89</f>
        <v>350</v>
      </c>
      <c r="F84" s="26">
        <f>лист1!H89</f>
        <v>359</v>
      </c>
      <c r="G84" s="26">
        <f>лист1!I89</f>
        <v>359</v>
      </c>
      <c r="H84" s="26">
        <f>лист1!J89</f>
        <v>0</v>
      </c>
      <c r="I84" s="26">
        <f>лист1!K89</f>
        <v>393</v>
      </c>
      <c r="J84" s="26">
        <f>лист1!L89</f>
        <v>393</v>
      </c>
      <c r="K84" s="26">
        <f>лист1!M89</f>
        <v>0</v>
      </c>
      <c r="L84" s="26">
        <f>лист1!N89</f>
        <v>418</v>
      </c>
      <c r="M84" s="26">
        <f>лист1!O89</f>
        <v>418</v>
      </c>
      <c r="N84" s="26">
        <f>лист1!P89</f>
        <v>0</v>
      </c>
    </row>
    <row r="85" spans="1:14" ht="12.75" hidden="1">
      <c r="A85" s="33"/>
      <c r="B85" s="29"/>
      <c r="C85" s="29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1:14" s="38" customFormat="1" ht="12.75">
      <c r="A86" s="36" t="s">
        <v>136</v>
      </c>
      <c r="B86" s="37"/>
      <c r="C86" s="37"/>
      <c r="D86" s="14">
        <f>D7+D18+D23+D34+D42+D46+D56+D63+D74+D81</f>
        <v>178135.2</v>
      </c>
      <c r="E86" s="14">
        <f>E7+E18+E23+E34+E42+E46+E56+E63+E74+E81</f>
        <v>271316.89999999997</v>
      </c>
      <c r="F86" s="14">
        <f aca="true" t="shared" si="0" ref="F86:N86">F7+F18+F23+F34+F42+F46+F56+F63+F74+F81</f>
        <v>235141.4</v>
      </c>
      <c r="G86" s="14">
        <f t="shared" si="0"/>
        <v>206674.40000000002</v>
      </c>
      <c r="H86" s="14">
        <f t="shared" si="0"/>
        <v>28467</v>
      </c>
      <c r="I86" s="14">
        <f t="shared" si="0"/>
        <v>292131.9</v>
      </c>
      <c r="J86" s="14">
        <f t="shared" si="0"/>
        <v>280251.8</v>
      </c>
      <c r="K86" s="14">
        <f t="shared" si="0"/>
        <v>11880.1</v>
      </c>
      <c r="L86" s="14">
        <f t="shared" si="0"/>
        <v>330069.49999999994</v>
      </c>
      <c r="M86" s="14">
        <f t="shared" si="0"/>
        <v>310518.20000000007</v>
      </c>
      <c r="N86" s="14">
        <f t="shared" si="0"/>
        <v>19551.300000000003</v>
      </c>
    </row>
    <row r="87" spans="1:14" s="38" customFormat="1" ht="31.5">
      <c r="A87" s="7" t="s">
        <v>137</v>
      </c>
      <c r="B87" s="37"/>
      <c r="C87" s="37"/>
      <c r="D87" s="14">
        <f>лист1!F171</f>
        <v>524.5</v>
      </c>
      <c r="E87" s="14">
        <f>лист1!G171</f>
        <v>13563.800000000001</v>
      </c>
      <c r="F87" s="14">
        <f>лист1!H171</f>
        <v>2347.5</v>
      </c>
      <c r="G87" s="14">
        <f>лист1!I171</f>
        <v>2347.5</v>
      </c>
      <c r="H87" s="14">
        <f>лист1!J171</f>
        <v>0</v>
      </c>
      <c r="I87" s="14">
        <f>лист1!K171</f>
        <v>2039.9</v>
      </c>
      <c r="J87" s="14">
        <f>лист1!L171</f>
        <v>2039.9</v>
      </c>
      <c r="K87" s="14">
        <f>лист1!M171</f>
        <v>0</v>
      </c>
      <c r="L87" s="14">
        <f>лист1!N171</f>
        <v>26</v>
      </c>
      <c r="M87" s="14">
        <f>лист1!O171</f>
        <v>26</v>
      </c>
      <c r="N87" s="14">
        <f>лист1!P171</f>
        <v>0</v>
      </c>
    </row>
    <row r="88" spans="1:3" s="41" customFormat="1" ht="12.75">
      <c r="A88" s="39"/>
      <c r="B88" s="40"/>
      <c r="C88" s="40"/>
    </row>
    <row r="89" spans="1:3" s="41" customFormat="1" ht="12.75">
      <c r="A89" s="39"/>
      <c r="B89" s="40"/>
      <c r="C89" s="40"/>
    </row>
    <row r="90" spans="1:3" s="41" customFormat="1" ht="12.75">
      <c r="A90" s="39"/>
      <c r="B90" s="40"/>
      <c r="C90" s="40"/>
    </row>
  </sheetData>
  <sheetProtection/>
  <mergeCells count="9">
    <mergeCell ref="A2:N2"/>
    <mergeCell ref="F4:N4"/>
    <mergeCell ref="F5:H5"/>
    <mergeCell ref="I5:K5"/>
    <mergeCell ref="L5:N5"/>
    <mergeCell ref="A4:A6"/>
    <mergeCell ref="B4:C5"/>
    <mergeCell ref="D4:D6"/>
    <mergeCell ref="E4:E6"/>
  </mergeCells>
  <printOptions/>
  <pageMargins left="0.1968503937007874" right="0.1968503937007874" top="0.3937007874015748" bottom="0.3937007874015748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12"/>
  <sheetViews>
    <sheetView tabSelected="1" zoomScalePageLayoutView="0" workbookViewId="0" topLeftCell="A1">
      <pane xSplit="7" ySplit="7" topLeftCell="L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R482" sqref="A2:R482"/>
    </sheetView>
  </sheetViews>
  <sheetFormatPr defaultColWidth="9.00390625" defaultRowHeight="12.75" outlineLevelRow="1"/>
  <cols>
    <col min="1" max="1" width="4.125" style="1" customWidth="1"/>
    <col min="2" max="2" width="8.875" style="1" customWidth="1"/>
    <col min="3" max="3" width="40.375" style="30" customWidth="1"/>
    <col min="4" max="4" width="6.75390625" style="1" customWidth="1"/>
    <col min="5" max="5" width="9.375" style="1" customWidth="1"/>
    <col min="6" max="6" width="9.75390625" style="1" customWidth="1"/>
    <col min="7" max="7" width="7.875" style="1" customWidth="1"/>
    <col min="8" max="8" width="9.75390625" style="1" customWidth="1"/>
    <col min="9" max="9" width="11.25390625" style="1" customWidth="1"/>
    <col min="10" max="10" width="10.375" style="1" customWidth="1"/>
    <col min="11" max="11" width="10.25390625" style="1" customWidth="1"/>
    <col min="12" max="12" width="9.125" style="1" customWidth="1"/>
    <col min="13" max="13" width="10.25390625" style="1" customWidth="1"/>
    <col min="14" max="14" width="10.875" style="1" customWidth="1"/>
    <col min="15" max="15" width="9.25390625" style="1" customWidth="1"/>
    <col min="16" max="16" width="10.875" style="1" customWidth="1"/>
    <col min="17" max="17" width="9.75390625" style="1" customWidth="1"/>
    <col min="18" max="16384" width="9.125" style="1" customWidth="1"/>
  </cols>
  <sheetData>
    <row r="2" spans="1:18" ht="18.75">
      <c r="A2" s="88" t="s">
        <v>170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4" spans="1:18" ht="15.75" customHeight="1">
      <c r="A4" s="91" t="s">
        <v>165</v>
      </c>
      <c r="B4" s="91" t="s">
        <v>1</v>
      </c>
      <c r="C4" s="91" t="s">
        <v>2</v>
      </c>
      <c r="D4" s="105" t="s">
        <v>3</v>
      </c>
      <c r="E4" s="106"/>
      <c r="F4" s="106"/>
      <c r="G4" s="107"/>
      <c r="H4" s="91" t="s">
        <v>13</v>
      </c>
      <c r="I4" s="91" t="s">
        <v>183</v>
      </c>
      <c r="J4" s="89" t="s">
        <v>6</v>
      </c>
      <c r="K4" s="89"/>
      <c r="L4" s="89"/>
      <c r="M4" s="89"/>
      <c r="N4" s="89"/>
      <c r="O4" s="89"/>
      <c r="P4" s="89"/>
      <c r="Q4" s="89"/>
      <c r="R4" s="89"/>
    </row>
    <row r="5" spans="1:18" ht="15.75">
      <c r="A5" s="91"/>
      <c r="B5" s="91"/>
      <c r="C5" s="91"/>
      <c r="D5" s="108"/>
      <c r="E5" s="109"/>
      <c r="F5" s="109"/>
      <c r="G5" s="110"/>
      <c r="H5" s="91"/>
      <c r="I5" s="91"/>
      <c r="J5" s="89" t="s">
        <v>7</v>
      </c>
      <c r="K5" s="89"/>
      <c r="L5" s="89"/>
      <c r="M5" s="89" t="s">
        <v>8</v>
      </c>
      <c r="N5" s="89"/>
      <c r="O5" s="89"/>
      <c r="P5" s="89" t="s">
        <v>9</v>
      </c>
      <c r="Q5" s="89"/>
      <c r="R5" s="89"/>
    </row>
    <row r="6" spans="1:18" ht="48.75" customHeight="1">
      <c r="A6" s="91"/>
      <c r="B6" s="91"/>
      <c r="C6" s="91"/>
      <c r="D6" s="32" t="s">
        <v>4</v>
      </c>
      <c r="E6" s="32" t="s">
        <v>5</v>
      </c>
      <c r="F6" s="32" t="s">
        <v>191</v>
      </c>
      <c r="G6" s="32" t="s">
        <v>192</v>
      </c>
      <c r="H6" s="91"/>
      <c r="I6" s="91"/>
      <c r="J6" s="60" t="s">
        <v>10</v>
      </c>
      <c r="K6" s="60" t="s">
        <v>11</v>
      </c>
      <c r="L6" s="60" t="s">
        <v>12</v>
      </c>
      <c r="M6" s="60" t="s">
        <v>10</v>
      </c>
      <c r="N6" s="60" t="s">
        <v>11</v>
      </c>
      <c r="O6" s="60" t="s">
        <v>12</v>
      </c>
      <c r="P6" s="60" t="s">
        <v>10</v>
      </c>
      <c r="Q6" s="60" t="s">
        <v>11</v>
      </c>
      <c r="R6" s="60" t="s">
        <v>12</v>
      </c>
    </row>
    <row r="7" spans="1:18" ht="15.75" hidden="1">
      <c r="A7" s="2"/>
      <c r="B7" s="8"/>
      <c r="C7" s="74"/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31.5">
      <c r="A8" s="2">
        <v>1</v>
      </c>
      <c r="B8" s="6" t="s">
        <v>18</v>
      </c>
      <c r="C8" s="7" t="s">
        <v>19</v>
      </c>
      <c r="D8" s="8"/>
      <c r="E8" s="8"/>
      <c r="F8" s="8"/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2"/>
    </row>
    <row r="9" spans="1:18" ht="15.75">
      <c r="A9" s="2"/>
      <c r="B9" s="6"/>
      <c r="C9" s="74" t="s">
        <v>145</v>
      </c>
      <c r="D9" s="8" t="s">
        <v>20</v>
      </c>
      <c r="E9" s="8" t="s">
        <v>17</v>
      </c>
      <c r="F9" s="8" t="s">
        <v>196</v>
      </c>
      <c r="G9" s="8" t="s">
        <v>194</v>
      </c>
      <c r="H9" s="3"/>
      <c r="I9" s="3">
        <f>I10</f>
        <v>102.1</v>
      </c>
      <c r="J9" s="3">
        <f aca="true" t="shared" si="0" ref="J9:R9">J10</f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0"/>
        <v>0</v>
      </c>
      <c r="Q9" s="3">
        <f t="shared" si="0"/>
        <v>0</v>
      </c>
      <c r="R9" s="3">
        <f t="shared" si="0"/>
        <v>0</v>
      </c>
    </row>
    <row r="10" spans="1:18" ht="26.25">
      <c r="A10" s="2"/>
      <c r="B10" s="8"/>
      <c r="C10" s="74" t="s">
        <v>22</v>
      </c>
      <c r="D10" s="8" t="s">
        <v>20</v>
      </c>
      <c r="E10" s="8" t="s">
        <v>21</v>
      </c>
      <c r="F10" s="8" t="s">
        <v>196</v>
      </c>
      <c r="G10" s="8" t="s">
        <v>194</v>
      </c>
      <c r="H10" s="3"/>
      <c r="I10" s="3">
        <f>I11</f>
        <v>102.1</v>
      </c>
      <c r="J10" s="3"/>
      <c r="K10" s="3"/>
      <c r="L10" s="3"/>
      <c r="M10" s="3">
        <f>N10+O10</f>
        <v>0</v>
      </c>
      <c r="N10" s="3"/>
      <c r="O10" s="3"/>
      <c r="P10" s="3">
        <f>Q10+R10</f>
        <v>0</v>
      </c>
      <c r="Q10" s="3"/>
      <c r="R10" s="3"/>
    </row>
    <row r="11" spans="1:18" ht="25.5" outlineLevel="1">
      <c r="A11" s="2"/>
      <c r="B11" s="8"/>
      <c r="C11" s="65" t="s">
        <v>304</v>
      </c>
      <c r="D11" s="8" t="s">
        <v>20</v>
      </c>
      <c r="E11" s="8" t="s">
        <v>21</v>
      </c>
      <c r="F11" s="8" t="s">
        <v>193</v>
      </c>
      <c r="G11" s="8" t="s">
        <v>194</v>
      </c>
      <c r="H11" s="3"/>
      <c r="I11" s="3">
        <f>I12</f>
        <v>102.1</v>
      </c>
      <c r="J11" s="3"/>
      <c r="K11" s="3"/>
      <c r="L11" s="3"/>
      <c r="M11" s="3"/>
      <c r="N11" s="3"/>
      <c r="O11" s="3"/>
      <c r="P11" s="3"/>
      <c r="Q11" s="3"/>
      <c r="R11" s="3"/>
    </row>
    <row r="12" spans="1:18" ht="15.75" outlineLevel="1">
      <c r="A12" s="2"/>
      <c r="B12" s="8"/>
      <c r="C12" s="65" t="s">
        <v>301</v>
      </c>
      <c r="D12" s="8" t="s">
        <v>20</v>
      </c>
      <c r="E12" s="8" t="s">
        <v>21</v>
      </c>
      <c r="F12" s="8" t="s">
        <v>193</v>
      </c>
      <c r="G12" s="8" t="s">
        <v>195</v>
      </c>
      <c r="H12" s="3"/>
      <c r="I12" s="3">
        <v>102.1</v>
      </c>
      <c r="J12" s="3"/>
      <c r="K12" s="3"/>
      <c r="L12" s="3"/>
      <c r="M12" s="3"/>
      <c r="N12" s="3"/>
      <c r="O12" s="3"/>
      <c r="P12" s="3"/>
      <c r="Q12" s="3"/>
      <c r="R12" s="3"/>
    </row>
    <row r="13" spans="1:18" ht="15.75">
      <c r="A13" s="2"/>
      <c r="B13" s="8"/>
      <c r="C13" s="74" t="s">
        <v>0</v>
      </c>
      <c r="D13" s="8" t="s">
        <v>23</v>
      </c>
      <c r="E13" s="8" t="s">
        <v>17</v>
      </c>
      <c r="F13" s="8" t="s">
        <v>196</v>
      </c>
      <c r="G13" s="8" t="s">
        <v>194</v>
      </c>
      <c r="H13" s="3">
        <v>16965.3</v>
      </c>
      <c r="I13" s="3">
        <f aca="true" t="shared" si="1" ref="I13:R13">I14+I21+I46+I34+I37</f>
        <v>23239.399999999998</v>
      </c>
      <c r="J13" s="3">
        <f>J14+J21+J46+J34+J37</f>
        <v>26552.1</v>
      </c>
      <c r="K13" s="3">
        <f>K14+K21+K46+K34+K37</f>
        <v>25077.8</v>
      </c>
      <c r="L13" s="3">
        <f>L14+L21+L46+L34+L37</f>
        <v>1474.2999999999997</v>
      </c>
      <c r="M13" s="3">
        <f t="shared" si="1"/>
        <v>28195.399999999998</v>
      </c>
      <c r="N13" s="3">
        <f t="shared" si="1"/>
        <v>27386.499999999996</v>
      </c>
      <c r="O13" s="3">
        <f t="shared" si="1"/>
        <v>808.9000000000001</v>
      </c>
      <c r="P13" s="3">
        <f t="shared" si="1"/>
        <v>29436.300000000007</v>
      </c>
      <c r="Q13" s="3">
        <f t="shared" si="1"/>
        <v>28013.7</v>
      </c>
      <c r="R13" s="3">
        <f t="shared" si="1"/>
        <v>1422.6000000000001</v>
      </c>
    </row>
    <row r="14" spans="1:18" ht="15.75">
      <c r="A14" s="2"/>
      <c r="B14" s="8"/>
      <c r="C14" s="74" t="s">
        <v>24</v>
      </c>
      <c r="D14" s="8" t="s">
        <v>23</v>
      </c>
      <c r="E14" s="8" t="s">
        <v>14</v>
      </c>
      <c r="F14" s="8" t="s">
        <v>196</v>
      </c>
      <c r="G14" s="8" t="s">
        <v>194</v>
      </c>
      <c r="H14" s="3"/>
      <c r="I14" s="3">
        <f>I15+I17+I19</f>
        <v>8881.199999999999</v>
      </c>
      <c r="J14" s="3">
        <f aca="true" t="shared" si="2" ref="J14:J21">K14+L14</f>
        <v>9445.6</v>
      </c>
      <c r="K14" s="3">
        <f>K15+K17+K19</f>
        <v>9248.7</v>
      </c>
      <c r="L14" s="3">
        <f>L15+L17+L19</f>
        <v>196.89999999999998</v>
      </c>
      <c r="M14" s="3">
        <f>N14+O14</f>
        <v>10116.199999999999</v>
      </c>
      <c r="N14" s="3">
        <f>N15+N17+N19</f>
        <v>9990.599999999999</v>
      </c>
      <c r="O14" s="3">
        <f>O15+O17+O19</f>
        <v>125.6</v>
      </c>
      <c r="P14" s="3">
        <f>Q14+R14</f>
        <v>10770.5</v>
      </c>
      <c r="Q14" s="3">
        <v>10543</v>
      </c>
      <c r="R14" s="3">
        <v>227.5</v>
      </c>
    </row>
    <row r="15" spans="1:18" ht="25.5">
      <c r="A15" s="2"/>
      <c r="B15" s="8"/>
      <c r="C15" s="65" t="s">
        <v>305</v>
      </c>
      <c r="D15" s="8" t="s">
        <v>23</v>
      </c>
      <c r="E15" s="8" t="s">
        <v>14</v>
      </c>
      <c r="F15" s="8" t="s">
        <v>197</v>
      </c>
      <c r="G15" s="8" t="s">
        <v>194</v>
      </c>
      <c r="H15" s="3"/>
      <c r="I15" s="3">
        <f>I16</f>
        <v>8124.4</v>
      </c>
      <c r="J15" s="3">
        <f t="shared" si="2"/>
        <v>6956.3</v>
      </c>
      <c r="K15" s="3">
        <f>K16</f>
        <v>6890</v>
      </c>
      <c r="L15" s="3">
        <f>L16</f>
        <v>66.3</v>
      </c>
      <c r="M15" s="3">
        <f aca="true" t="shared" si="3" ref="M15:M20">N15+O15</f>
        <v>7496.3</v>
      </c>
      <c r="N15" s="3">
        <f>N16</f>
        <v>7454</v>
      </c>
      <c r="O15" s="3">
        <f>O16</f>
        <v>42.3</v>
      </c>
      <c r="P15" s="3">
        <f aca="true" t="shared" si="4" ref="P15:P20">Q15+R15</f>
        <v>8035</v>
      </c>
      <c r="Q15" s="3">
        <f>Q16</f>
        <v>7958.4</v>
      </c>
      <c r="R15" s="3">
        <f>R16</f>
        <v>76.6</v>
      </c>
    </row>
    <row r="16" spans="1:18" ht="25.5">
      <c r="A16" s="2"/>
      <c r="B16" s="8"/>
      <c r="C16" s="65" t="s">
        <v>306</v>
      </c>
      <c r="D16" s="8" t="s">
        <v>23</v>
      </c>
      <c r="E16" s="8" t="s">
        <v>14</v>
      </c>
      <c r="F16" s="8" t="s">
        <v>197</v>
      </c>
      <c r="G16" s="8" t="s">
        <v>198</v>
      </c>
      <c r="H16" s="3"/>
      <c r="I16" s="3">
        <v>8124.4</v>
      </c>
      <c r="J16" s="3">
        <f t="shared" si="2"/>
        <v>6956.3</v>
      </c>
      <c r="K16" s="3">
        <v>6890</v>
      </c>
      <c r="L16" s="3">
        <v>66.3</v>
      </c>
      <c r="M16" s="3">
        <f t="shared" si="3"/>
        <v>7496.3</v>
      </c>
      <c r="N16" s="3">
        <v>7454</v>
      </c>
      <c r="O16" s="3">
        <v>42.3</v>
      </c>
      <c r="P16" s="3">
        <f t="shared" si="4"/>
        <v>8035</v>
      </c>
      <c r="Q16" s="3">
        <v>7958.4</v>
      </c>
      <c r="R16" s="3">
        <v>76.6</v>
      </c>
    </row>
    <row r="17" spans="1:18" ht="38.25">
      <c r="A17" s="2"/>
      <c r="B17" s="8"/>
      <c r="C17" s="62" t="s">
        <v>307</v>
      </c>
      <c r="D17" s="8" t="s">
        <v>23</v>
      </c>
      <c r="E17" s="8" t="s">
        <v>14</v>
      </c>
      <c r="F17" s="8" t="s">
        <v>199</v>
      </c>
      <c r="G17" s="8" t="s">
        <v>194</v>
      </c>
      <c r="H17" s="3"/>
      <c r="I17" s="3">
        <f>I18</f>
        <v>221.3</v>
      </c>
      <c r="J17" s="3">
        <f t="shared" si="2"/>
        <v>1905.3</v>
      </c>
      <c r="K17" s="3">
        <f>K18</f>
        <v>1774.7</v>
      </c>
      <c r="L17" s="3">
        <f>L18</f>
        <v>130.6</v>
      </c>
      <c r="M17" s="3">
        <f t="shared" si="3"/>
        <v>1988.6</v>
      </c>
      <c r="N17" s="3">
        <f>N18</f>
        <v>1905.3</v>
      </c>
      <c r="O17" s="3">
        <f>O18</f>
        <v>83.3</v>
      </c>
      <c r="P17" s="3">
        <f t="shared" si="4"/>
        <v>2056.2</v>
      </c>
      <c r="Q17" s="3">
        <f>Q18</f>
        <v>1905.3</v>
      </c>
      <c r="R17" s="3">
        <f>R18</f>
        <v>150.9</v>
      </c>
    </row>
    <row r="18" spans="1:18" ht="25.5">
      <c r="A18" s="2"/>
      <c r="B18" s="8"/>
      <c r="C18" s="62" t="s">
        <v>308</v>
      </c>
      <c r="D18" s="8" t="s">
        <v>23</v>
      </c>
      <c r="E18" s="8" t="s">
        <v>14</v>
      </c>
      <c r="F18" s="8" t="s">
        <v>199</v>
      </c>
      <c r="G18" s="8" t="s">
        <v>198</v>
      </c>
      <c r="H18" s="3"/>
      <c r="I18" s="3">
        <v>221.3</v>
      </c>
      <c r="J18" s="3">
        <f t="shared" si="2"/>
        <v>1905.3</v>
      </c>
      <c r="K18" s="3">
        <v>1774.7</v>
      </c>
      <c r="L18" s="3">
        <v>130.6</v>
      </c>
      <c r="M18" s="3">
        <f t="shared" si="3"/>
        <v>1988.6</v>
      </c>
      <c r="N18" s="3">
        <v>1905.3</v>
      </c>
      <c r="O18" s="3">
        <v>83.3</v>
      </c>
      <c r="P18" s="3">
        <f t="shared" si="4"/>
        <v>2056.2</v>
      </c>
      <c r="Q18" s="3">
        <v>1905.3</v>
      </c>
      <c r="R18" s="3">
        <v>150.9</v>
      </c>
    </row>
    <row r="19" spans="1:18" ht="63.75">
      <c r="A19" s="2"/>
      <c r="B19" s="8"/>
      <c r="C19" s="62" t="s">
        <v>309</v>
      </c>
      <c r="D19" s="8" t="s">
        <v>23</v>
      </c>
      <c r="E19" s="8" t="s">
        <v>14</v>
      </c>
      <c r="F19" s="8" t="s">
        <v>200</v>
      </c>
      <c r="G19" s="8" t="s">
        <v>194</v>
      </c>
      <c r="H19" s="3"/>
      <c r="I19" s="3">
        <f>I20</f>
        <v>535.5</v>
      </c>
      <c r="J19" s="3">
        <f t="shared" si="2"/>
        <v>584</v>
      </c>
      <c r="K19" s="3">
        <f>K20</f>
        <v>584</v>
      </c>
      <c r="L19" s="3">
        <f>L20</f>
        <v>0</v>
      </c>
      <c r="M19" s="3">
        <f t="shared" si="3"/>
        <v>631.3</v>
      </c>
      <c r="N19" s="3">
        <f>N20</f>
        <v>631.3</v>
      </c>
      <c r="O19" s="3">
        <f>O20</f>
        <v>0</v>
      </c>
      <c r="P19" s="3">
        <f t="shared" si="4"/>
        <v>679.3</v>
      </c>
      <c r="Q19" s="3">
        <f>Q20</f>
        <v>679.3</v>
      </c>
      <c r="R19" s="3">
        <f>R20</f>
        <v>0</v>
      </c>
    </row>
    <row r="20" spans="1:18" ht="25.5">
      <c r="A20" s="2"/>
      <c r="B20" s="8"/>
      <c r="C20" s="65" t="s">
        <v>308</v>
      </c>
      <c r="D20" s="8" t="s">
        <v>23</v>
      </c>
      <c r="E20" s="8" t="s">
        <v>14</v>
      </c>
      <c r="F20" s="8" t="s">
        <v>200</v>
      </c>
      <c r="G20" s="8" t="s">
        <v>198</v>
      </c>
      <c r="H20" s="3"/>
      <c r="I20" s="3">
        <v>535.5</v>
      </c>
      <c r="J20" s="3">
        <f t="shared" si="2"/>
        <v>584</v>
      </c>
      <c r="K20" s="3">
        <v>584</v>
      </c>
      <c r="L20" s="3"/>
      <c r="M20" s="3">
        <f t="shared" si="3"/>
        <v>631.3</v>
      </c>
      <c r="N20" s="3">
        <v>631.3</v>
      </c>
      <c r="O20" s="3"/>
      <c r="P20" s="3">
        <f t="shared" si="4"/>
        <v>679.3</v>
      </c>
      <c r="Q20" s="3">
        <v>679.3</v>
      </c>
      <c r="R20" s="3"/>
    </row>
    <row r="21" spans="1:18" ht="15.75">
      <c r="A21" s="2"/>
      <c r="B21" s="8"/>
      <c r="C21" s="74" t="s">
        <v>26</v>
      </c>
      <c r="D21" s="8" t="s">
        <v>23</v>
      </c>
      <c r="E21" s="8" t="s">
        <v>25</v>
      </c>
      <c r="F21" s="8" t="s">
        <v>196</v>
      </c>
      <c r="G21" s="8" t="s">
        <v>194</v>
      </c>
      <c r="H21" s="3"/>
      <c r="I21" s="3">
        <f>I22+I24+I26+I28+I30+I32</f>
        <v>8686.9</v>
      </c>
      <c r="J21" s="3">
        <f t="shared" si="2"/>
        <v>9270.9</v>
      </c>
      <c r="K21" s="3">
        <f>K22+K24+K26+K28+K30+K32</f>
        <v>8820.5</v>
      </c>
      <c r="L21" s="3">
        <f>L22+L24+L26+L28+L30+L32</f>
        <v>450.4</v>
      </c>
      <c r="M21" s="3">
        <f>N21+O21</f>
        <v>9765.6</v>
      </c>
      <c r="N21" s="3">
        <f>N22+N24+N26+N28+N30+N32</f>
        <v>9478.1</v>
      </c>
      <c r="O21" s="3">
        <f>O22+O24+O26+O28+O30+O32</f>
        <v>287.5</v>
      </c>
      <c r="P21" s="3">
        <f>Q21+R21</f>
        <v>10209.300000000001</v>
      </c>
      <c r="Q21" s="3">
        <f>Q22+Q24+Q26+Q28+Q30+Q32</f>
        <v>9688.6</v>
      </c>
      <c r="R21" s="3">
        <f>R22+R24+R26+R28+R30+R32</f>
        <v>520.7</v>
      </c>
    </row>
    <row r="22" spans="1:18" ht="38.25">
      <c r="A22" s="2"/>
      <c r="B22" s="8"/>
      <c r="C22" s="65" t="s">
        <v>310</v>
      </c>
      <c r="D22" s="8" t="s">
        <v>23</v>
      </c>
      <c r="E22" s="8" t="s">
        <v>25</v>
      </c>
      <c r="F22" s="8" t="s">
        <v>193</v>
      </c>
      <c r="G22" s="8" t="s">
        <v>194</v>
      </c>
      <c r="H22" s="3"/>
      <c r="I22" s="3">
        <f>I23</f>
        <v>240</v>
      </c>
      <c r="J22" s="3">
        <f aca="true" t="shared" si="5" ref="J22:J33">K22+L22</f>
        <v>0</v>
      </c>
      <c r="K22" s="3">
        <f>K23</f>
        <v>0</v>
      </c>
      <c r="L22" s="3">
        <f>L23</f>
        <v>0</v>
      </c>
      <c r="M22" s="3">
        <f aca="true" t="shared" si="6" ref="M22:M33">N22+O22</f>
        <v>0</v>
      </c>
      <c r="N22" s="3"/>
      <c r="O22" s="3"/>
      <c r="P22" s="3">
        <f aca="true" t="shared" si="7" ref="P22:P33">Q22+R22</f>
        <v>0</v>
      </c>
      <c r="Q22" s="3"/>
      <c r="R22" s="3"/>
    </row>
    <row r="23" spans="1:18" ht="15.75">
      <c r="A23" s="2"/>
      <c r="B23" s="8"/>
      <c r="C23" s="62" t="s">
        <v>301</v>
      </c>
      <c r="D23" s="8" t="s">
        <v>23</v>
      </c>
      <c r="E23" s="8" t="s">
        <v>25</v>
      </c>
      <c r="F23" s="8" t="s">
        <v>193</v>
      </c>
      <c r="G23" s="8" t="s">
        <v>195</v>
      </c>
      <c r="H23" s="3"/>
      <c r="I23" s="3">
        <v>240</v>
      </c>
      <c r="J23" s="3">
        <f t="shared" si="5"/>
        <v>0</v>
      </c>
      <c r="K23" s="3"/>
      <c r="L23" s="3"/>
      <c r="M23" s="3">
        <f t="shared" si="6"/>
        <v>0</v>
      </c>
      <c r="N23" s="3"/>
      <c r="O23" s="3"/>
      <c r="P23" s="3">
        <f t="shared" si="7"/>
        <v>0</v>
      </c>
      <c r="Q23" s="3"/>
      <c r="R23" s="3"/>
    </row>
    <row r="24" spans="1:18" ht="25.5">
      <c r="A24" s="2"/>
      <c r="B24" s="8"/>
      <c r="C24" s="62" t="s">
        <v>305</v>
      </c>
      <c r="D24" s="8" t="s">
        <v>23</v>
      </c>
      <c r="E24" s="8" t="s">
        <v>25</v>
      </c>
      <c r="F24" s="8" t="s">
        <v>197</v>
      </c>
      <c r="G24" s="8" t="s">
        <v>194</v>
      </c>
      <c r="H24" s="3"/>
      <c r="I24" s="3">
        <f>I25</f>
        <v>4417.8</v>
      </c>
      <c r="J24" s="3">
        <f>K24+L24</f>
        <v>2269.6</v>
      </c>
      <c r="K24" s="3">
        <f>K25</f>
        <v>2214.1</v>
      </c>
      <c r="L24" s="3">
        <f>L25</f>
        <v>55.5</v>
      </c>
      <c r="M24" s="3">
        <f t="shared" si="6"/>
        <v>2421.7000000000003</v>
      </c>
      <c r="N24" s="3">
        <f>N25</f>
        <v>2386.3</v>
      </c>
      <c r="O24" s="3">
        <f>O25</f>
        <v>35.4</v>
      </c>
      <c r="P24" s="3">
        <f t="shared" si="7"/>
        <v>2569.1</v>
      </c>
      <c r="Q24" s="3">
        <f>Q25</f>
        <v>2504.9</v>
      </c>
      <c r="R24" s="3">
        <f>R25</f>
        <v>64.2</v>
      </c>
    </row>
    <row r="25" spans="1:18" ht="25.5">
      <c r="A25" s="2"/>
      <c r="B25" s="8"/>
      <c r="C25" s="62" t="s">
        <v>308</v>
      </c>
      <c r="D25" s="8" t="s">
        <v>23</v>
      </c>
      <c r="E25" s="8" t="s">
        <v>25</v>
      </c>
      <c r="F25" s="8" t="s">
        <v>197</v>
      </c>
      <c r="G25" s="8" t="s">
        <v>198</v>
      </c>
      <c r="H25" s="3"/>
      <c r="I25" s="3">
        <v>4417.8</v>
      </c>
      <c r="J25" s="3">
        <f t="shared" si="5"/>
        <v>2269.6</v>
      </c>
      <c r="K25" s="3">
        <v>2214.1</v>
      </c>
      <c r="L25" s="3">
        <v>55.5</v>
      </c>
      <c r="M25" s="3">
        <f t="shared" si="6"/>
        <v>2421.7000000000003</v>
      </c>
      <c r="N25" s="3">
        <v>2386.3</v>
      </c>
      <c r="O25" s="3">
        <v>35.4</v>
      </c>
      <c r="P25" s="3">
        <f t="shared" si="7"/>
        <v>2569.1</v>
      </c>
      <c r="Q25" s="3">
        <v>2504.9</v>
      </c>
      <c r="R25" s="3">
        <v>64.2</v>
      </c>
    </row>
    <row r="26" spans="1:18" ht="25.5">
      <c r="A26" s="2"/>
      <c r="B26" s="8"/>
      <c r="C26" s="65" t="s">
        <v>305</v>
      </c>
      <c r="D26" s="8" t="s">
        <v>23</v>
      </c>
      <c r="E26" s="8" t="s">
        <v>25</v>
      </c>
      <c r="F26" s="8" t="s">
        <v>202</v>
      </c>
      <c r="G26" s="8" t="s">
        <v>194</v>
      </c>
      <c r="H26" s="3"/>
      <c r="I26" s="3">
        <f>I27</f>
        <v>2918.8</v>
      </c>
      <c r="J26" s="3">
        <f t="shared" si="5"/>
        <v>1922.1</v>
      </c>
      <c r="K26" s="3">
        <f>K27</f>
        <v>1856</v>
      </c>
      <c r="L26" s="3">
        <f>L27</f>
        <v>66.1</v>
      </c>
      <c r="M26" s="3">
        <f t="shared" si="6"/>
        <v>2040.2</v>
      </c>
      <c r="N26" s="3">
        <f>N27</f>
        <v>1998</v>
      </c>
      <c r="O26" s="3">
        <f>O27</f>
        <v>42.2</v>
      </c>
      <c r="P26" s="3">
        <f t="shared" si="7"/>
        <v>2151.5</v>
      </c>
      <c r="Q26" s="3">
        <f>Q27</f>
        <v>2075.1</v>
      </c>
      <c r="R26" s="3">
        <f>R27</f>
        <v>76.4</v>
      </c>
    </row>
    <row r="27" spans="1:18" ht="25.5">
      <c r="A27" s="2"/>
      <c r="B27" s="8"/>
      <c r="C27" s="65" t="s">
        <v>306</v>
      </c>
      <c r="D27" s="8" t="s">
        <v>23</v>
      </c>
      <c r="E27" s="8" t="s">
        <v>25</v>
      </c>
      <c r="F27" s="8" t="s">
        <v>202</v>
      </c>
      <c r="G27" s="8" t="s">
        <v>198</v>
      </c>
      <c r="H27" s="3"/>
      <c r="I27" s="3">
        <v>2918.8</v>
      </c>
      <c r="J27" s="3">
        <f t="shared" si="5"/>
        <v>1922.1</v>
      </c>
      <c r="K27" s="3">
        <v>1856</v>
      </c>
      <c r="L27" s="3">
        <v>66.1</v>
      </c>
      <c r="M27" s="3">
        <f t="shared" si="6"/>
        <v>2040.2</v>
      </c>
      <c r="N27" s="3">
        <v>1998</v>
      </c>
      <c r="O27" s="3">
        <v>42.2</v>
      </c>
      <c r="P27" s="3">
        <f t="shared" si="7"/>
        <v>2151.5</v>
      </c>
      <c r="Q27" s="3">
        <v>2075.1</v>
      </c>
      <c r="R27" s="3">
        <v>76.4</v>
      </c>
    </row>
    <row r="28" spans="1:18" ht="51">
      <c r="A28" s="2"/>
      <c r="B28" s="8"/>
      <c r="C28" s="79" t="s">
        <v>311</v>
      </c>
      <c r="D28" s="8" t="s">
        <v>23</v>
      </c>
      <c r="E28" s="8" t="s">
        <v>25</v>
      </c>
      <c r="F28" s="8" t="s">
        <v>201</v>
      </c>
      <c r="G28" s="8" t="s">
        <v>194</v>
      </c>
      <c r="H28" s="3"/>
      <c r="I28" s="3">
        <f>I29</f>
        <v>571.6</v>
      </c>
      <c r="J28" s="3">
        <f t="shared" si="5"/>
        <v>672</v>
      </c>
      <c r="K28" s="3">
        <f>K29</f>
        <v>626.9</v>
      </c>
      <c r="L28" s="3">
        <f>L29</f>
        <v>45.1</v>
      </c>
      <c r="M28" s="3">
        <f t="shared" si="6"/>
        <v>700.8</v>
      </c>
      <c r="N28" s="3">
        <f>N29</f>
        <v>672</v>
      </c>
      <c r="O28" s="3">
        <f>O29</f>
        <v>28.8</v>
      </c>
      <c r="P28" s="3">
        <f t="shared" si="7"/>
        <v>724.1</v>
      </c>
      <c r="Q28" s="3">
        <f>Q29</f>
        <v>672</v>
      </c>
      <c r="R28" s="3">
        <f>R29</f>
        <v>52.1</v>
      </c>
    </row>
    <row r="29" spans="1:18" ht="25.5">
      <c r="A29" s="2"/>
      <c r="B29" s="8"/>
      <c r="C29" s="67" t="s">
        <v>308</v>
      </c>
      <c r="D29" s="8" t="s">
        <v>23</v>
      </c>
      <c r="E29" s="8" t="s">
        <v>25</v>
      </c>
      <c r="F29" s="8" t="s">
        <v>201</v>
      </c>
      <c r="G29" s="8" t="s">
        <v>198</v>
      </c>
      <c r="H29" s="3"/>
      <c r="I29" s="3">
        <v>571.6</v>
      </c>
      <c r="J29" s="3">
        <f t="shared" si="5"/>
        <v>672</v>
      </c>
      <c r="K29" s="3">
        <v>626.9</v>
      </c>
      <c r="L29" s="3">
        <v>45.1</v>
      </c>
      <c r="M29" s="3">
        <f t="shared" si="6"/>
        <v>700.8</v>
      </c>
      <c r="N29" s="3">
        <v>672</v>
      </c>
      <c r="O29" s="3">
        <v>28.8</v>
      </c>
      <c r="P29" s="3">
        <f t="shared" si="7"/>
        <v>724.1</v>
      </c>
      <c r="Q29" s="3">
        <v>672</v>
      </c>
      <c r="R29" s="3">
        <v>52.1</v>
      </c>
    </row>
    <row r="30" spans="1:18" ht="38.25">
      <c r="A30" s="2"/>
      <c r="B30" s="8"/>
      <c r="C30" s="62" t="s">
        <v>307</v>
      </c>
      <c r="D30" s="8" t="s">
        <v>23</v>
      </c>
      <c r="E30" s="8" t="s">
        <v>25</v>
      </c>
      <c r="F30" s="8" t="s">
        <v>199</v>
      </c>
      <c r="G30" s="8" t="s">
        <v>194</v>
      </c>
      <c r="H30" s="3"/>
      <c r="I30" s="3">
        <f>I31</f>
        <v>360.3</v>
      </c>
      <c r="J30" s="3">
        <f t="shared" si="5"/>
        <v>4227.2</v>
      </c>
      <c r="K30" s="3">
        <f>K31</f>
        <v>3943.5</v>
      </c>
      <c r="L30" s="3">
        <f>L31</f>
        <v>283.7</v>
      </c>
      <c r="M30" s="3">
        <f t="shared" si="6"/>
        <v>4408.3</v>
      </c>
      <c r="N30" s="3">
        <f>N31</f>
        <v>4227.2</v>
      </c>
      <c r="O30" s="3">
        <f>O31</f>
        <v>181.1</v>
      </c>
      <c r="P30" s="3">
        <f t="shared" si="7"/>
        <v>4555.2</v>
      </c>
      <c r="Q30" s="3">
        <f>Q31</f>
        <v>4227.2</v>
      </c>
      <c r="R30" s="3">
        <f>R31</f>
        <v>328</v>
      </c>
    </row>
    <row r="31" spans="1:18" ht="25.5">
      <c r="A31" s="2"/>
      <c r="B31" s="8"/>
      <c r="C31" s="62" t="s">
        <v>308</v>
      </c>
      <c r="D31" s="8" t="s">
        <v>23</v>
      </c>
      <c r="E31" s="8" t="s">
        <v>25</v>
      </c>
      <c r="F31" s="8" t="s">
        <v>199</v>
      </c>
      <c r="G31" s="8" t="s">
        <v>198</v>
      </c>
      <c r="H31" s="3"/>
      <c r="I31" s="3">
        <v>360.3</v>
      </c>
      <c r="J31" s="3">
        <f t="shared" si="5"/>
        <v>4227.2</v>
      </c>
      <c r="K31" s="3">
        <v>3943.5</v>
      </c>
      <c r="L31" s="3">
        <v>283.7</v>
      </c>
      <c r="M31" s="3">
        <f t="shared" si="6"/>
        <v>4408.3</v>
      </c>
      <c r="N31" s="3">
        <v>4227.2</v>
      </c>
      <c r="O31" s="3">
        <v>181.1</v>
      </c>
      <c r="P31" s="3">
        <f t="shared" si="7"/>
        <v>4555.2</v>
      </c>
      <c r="Q31" s="3">
        <v>4227.2</v>
      </c>
      <c r="R31" s="3">
        <v>328</v>
      </c>
    </row>
    <row r="32" spans="1:18" ht="63.75">
      <c r="A32" s="2"/>
      <c r="B32" s="8"/>
      <c r="C32" s="62" t="s">
        <v>309</v>
      </c>
      <c r="D32" s="8" t="s">
        <v>23</v>
      </c>
      <c r="E32" s="8" t="s">
        <v>25</v>
      </c>
      <c r="F32" s="8" t="s">
        <v>200</v>
      </c>
      <c r="G32" s="8" t="s">
        <v>194</v>
      </c>
      <c r="H32" s="3"/>
      <c r="I32" s="3">
        <f>I33</f>
        <v>178.4</v>
      </c>
      <c r="J32" s="3">
        <f t="shared" si="5"/>
        <v>180</v>
      </c>
      <c r="K32" s="3">
        <f>K33</f>
        <v>180</v>
      </c>
      <c r="L32" s="3">
        <f>L33</f>
        <v>0</v>
      </c>
      <c r="M32" s="3">
        <f t="shared" si="6"/>
        <v>194.6</v>
      </c>
      <c r="N32" s="3">
        <f>N33</f>
        <v>194.6</v>
      </c>
      <c r="O32" s="3">
        <f>O33</f>
        <v>0</v>
      </c>
      <c r="P32" s="3">
        <f t="shared" si="7"/>
        <v>209.4</v>
      </c>
      <c r="Q32" s="3">
        <f>Q33</f>
        <v>209.4</v>
      </c>
      <c r="R32" s="3">
        <f>R33</f>
        <v>0</v>
      </c>
    </row>
    <row r="33" spans="1:18" ht="25.5">
      <c r="A33" s="2"/>
      <c r="B33" s="8"/>
      <c r="C33" s="65" t="s">
        <v>308</v>
      </c>
      <c r="D33" s="8" t="s">
        <v>23</v>
      </c>
      <c r="E33" s="8" t="s">
        <v>25</v>
      </c>
      <c r="F33" s="8" t="s">
        <v>200</v>
      </c>
      <c r="G33" s="8" t="s">
        <v>198</v>
      </c>
      <c r="H33" s="3"/>
      <c r="I33" s="3">
        <v>178.4</v>
      </c>
      <c r="J33" s="3">
        <f t="shared" si="5"/>
        <v>180</v>
      </c>
      <c r="K33" s="3">
        <v>180</v>
      </c>
      <c r="L33" s="3"/>
      <c r="M33" s="3">
        <f t="shared" si="6"/>
        <v>194.6</v>
      </c>
      <c r="N33" s="3">
        <v>194.6</v>
      </c>
      <c r="O33" s="3"/>
      <c r="P33" s="3">
        <f t="shared" si="7"/>
        <v>209.4</v>
      </c>
      <c r="Q33" s="3">
        <v>209.4</v>
      </c>
      <c r="R33" s="3"/>
    </row>
    <row r="34" spans="1:18" ht="26.25">
      <c r="A34" s="2"/>
      <c r="B34" s="8"/>
      <c r="C34" s="74" t="s">
        <v>172</v>
      </c>
      <c r="D34" s="8" t="s">
        <v>23</v>
      </c>
      <c r="E34" s="8" t="s">
        <v>27</v>
      </c>
      <c r="F34" s="8" t="s">
        <v>196</v>
      </c>
      <c r="G34" s="8" t="s">
        <v>194</v>
      </c>
      <c r="H34" s="3"/>
      <c r="I34" s="3">
        <f>I35</f>
        <v>256.7</v>
      </c>
      <c r="J34" s="3">
        <f>K34+L34</f>
        <v>409.8</v>
      </c>
      <c r="K34" s="3">
        <f>K35</f>
        <v>409.8</v>
      </c>
      <c r="L34" s="3">
        <f>L35</f>
        <v>0</v>
      </c>
      <c r="M34" s="3">
        <f>N34+O34</f>
        <v>443</v>
      </c>
      <c r="N34" s="3">
        <f>N35</f>
        <v>443</v>
      </c>
      <c r="O34" s="3">
        <f>O35</f>
        <v>0</v>
      </c>
      <c r="P34" s="3">
        <f>Q34+R34</f>
        <v>476.7</v>
      </c>
      <c r="Q34" s="3">
        <f>Q35</f>
        <v>476.7</v>
      </c>
      <c r="R34" s="3">
        <f>R35</f>
        <v>0</v>
      </c>
    </row>
    <row r="35" spans="1:18" ht="25.5">
      <c r="A35" s="2"/>
      <c r="B35" s="8"/>
      <c r="C35" s="62" t="s">
        <v>305</v>
      </c>
      <c r="D35" s="8" t="s">
        <v>23</v>
      </c>
      <c r="E35" s="8" t="s">
        <v>27</v>
      </c>
      <c r="F35" s="8" t="s">
        <v>197</v>
      </c>
      <c r="G35" s="8" t="s">
        <v>194</v>
      </c>
      <c r="H35" s="3"/>
      <c r="I35" s="3">
        <f>I36</f>
        <v>256.7</v>
      </c>
      <c r="J35" s="3">
        <f>K35+L35</f>
        <v>409.8</v>
      </c>
      <c r="K35" s="3">
        <f>K36</f>
        <v>409.8</v>
      </c>
      <c r="L35" s="3">
        <f>L36</f>
        <v>0</v>
      </c>
      <c r="M35" s="3">
        <f>N35+O35</f>
        <v>443</v>
      </c>
      <c r="N35" s="3">
        <f>N36</f>
        <v>443</v>
      </c>
      <c r="O35" s="3">
        <f>O36</f>
        <v>0</v>
      </c>
      <c r="P35" s="3">
        <f>Q35+R35</f>
        <v>476.7</v>
      </c>
      <c r="Q35" s="3">
        <f>Q36</f>
        <v>476.7</v>
      </c>
      <c r="R35" s="3">
        <f>R36</f>
        <v>0</v>
      </c>
    </row>
    <row r="36" spans="1:18" ht="25.5">
      <c r="A36" s="2"/>
      <c r="B36" s="8"/>
      <c r="C36" s="62" t="s">
        <v>308</v>
      </c>
      <c r="D36" s="8" t="s">
        <v>23</v>
      </c>
      <c r="E36" s="8" t="s">
        <v>27</v>
      </c>
      <c r="F36" s="8" t="s">
        <v>197</v>
      </c>
      <c r="G36" s="8" t="s">
        <v>198</v>
      </c>
      <c r="H36" s="3"/>
      <c r="I36" s="3">
        <v>256.7</v>
      </c>
      <c r="J36" s="3">
        <f>K36+L36</f>
        <v>409.8</v>
      </c>
      <c r="K36" s="3">
        <v>409.8</v>
      </c>
      <c r="L36" s="3"/>
      <c r="M36" s="3">
        <f>N36+O36</f>
        <v>443</v>
      </c>
      <c r="N36" s="3">
        <v>443</v>
      </c>
      <c r="O36" s="3"/>
      <c r="P36" s="3">
        <f>Q36+R36</f>
        <v>476.7</v>
      </c>
      <c r="Q36" s="3">
        <v>476.7</v>
      </c>
      <c r="R36" s="3"/>
    </row>
    <row r="37" spans="1:18" ht="15.75">
      <c r="A37" s="2"/>
      <c r="B37" s="8"/>
      <c r="C37" s="74" t="s">
        <v>173</v>
      </c>
      <c r="D37" s="8" t="s">
        <v>23</v>
      </c>
      <c r="E37" s="8" t="s">
        <v>20</v>
      </c>
      <c r="F37" s="8" t="s">
        <v>196</v>
      </c>
      <c r="G37" s="8" t="s">
        <v>194</v>
      </c>
      <c r="H37" s="3"/>
      <c r="I37" s="3">
        <f>I38+I40+I42+I44</f>
        <v>3831.5000000000005</v>
      </c>
      <c r="J37" s="3">
        <f>K37+L37</f>
        <v>5214.4</v>
      </c>
      <c r="K37" s="3">
        <f>K38+K40+K42+K44</f>
        <v>4915.299999999999</v>
      </c>
      <c r="L37" s="3">
        <f>L38+L40+L42+L44</f>
        <v>299.1</v>
      </c>
      <c r="M37" s="3">
        <f>N37+O37</f>
        <v>5472</v>
      </c>
      <c r="N37" s="3">
        <f>N38+N40+N42+N44</f>
        <v>5281.2</v>
      </c>
      <c r="O37" s="3">
        <f>O38+O40+O42+O44</f>
        <v>190.8</v>
      </c>
      <c r="P37" s="3">
        <f>Q37+R37</f>
        <v>5694.900000000001</v>
      </c>
      <c r="Q37" s="3">
        <f>Q38+Q40+Q42+Q44</f>
        <v>5349.200000000001</v>
      </c>
      <c r="R37" s="3">
        <f>R38+R40+R42+R44</f>
        <v>345.70000000000005</v>
      </c>
    </row>
    <row r="38" spans="1:18" ht="25.5">
      <c r="A38" s="2"/>
      <c r="B38" s="8"/>
      <c r="C38" s="62" t="s">
        <v>305</v>
      </c>
      <c r="D38" s="8" t="s">
        <v>23</v>
      </c>
      <c r="E38" s="8" t="s">
        <v>20</v>
      </c>
      <c r="F38" s="8" t="s">
        <v>197</v>
      </c>
      <c r="G38" s="8" t="s">
        <v>194</v>
      </c>
      <c r="H38" s="3"/>
      <c r="I38" s="3">
        <f>I39</f>
        <v>3082.9</v>
      </c>
      <c r="J38" s="3">
        <f aca="true" t="shared" si="8" ref="J38:J45">K38+L38</f>
        <v>1952.2</v>
      </c>
      <c r="K38" s="3">
        <f>K39</f>
        <v>1873.3</v>
      </c>
      <c r="L38" s="3">
        <f>L39</f>
        <v>78.9</v>
      </c>
      <c r="M38" s="3">
        <f aca="true" t="shared" si="9" ref="M38:M45">N38+O38</f>
        <v>2066.9</v>
      </c>
      <c r="N38" s="3">
        <f>N39</f>
        <v>2016.5</v>
      </c>
      <c r="O38" s="3">
        <f>O39</f>
        <v>50.4</v>
      </c>
      <c r="P38" s="3">
        <f aca="true" t="shared" si="10" ref="P38:P45">Q38+R38</f>
        <v>2173.1</v>
      </c>
      <c r="Q38" s="3">
        <f>Q39</f>
        <v>2081.9</v>
      </c>
      <c r="R38" s="3">
        <f>R39</f>
        <v>91.2</v>
      </c>
    </row>
    <row r="39" spans="1:18" ht="25.5">
      <c r="A39" s="2"/>
      <c r="B39" s="8"/>
      <c r="C39" s="62" t="s">
        <v>308</v>
      </c>
      <c r="D39" s="8" t="s">
        <v>23</v>
      </c>
      <c r="E39" s="8" t="s">
        <v>20</v>
      </c>
      <c r="F39" s="8" t="s">
        <v>197</v>
      </c>
      <c r="G39" s="8" t="s">
        <v>198</v>
      </c>
      <c r="H39" s="3"/>
      <c r="I39" s="3">
        <v>3082.9</v>
      </c>
      <c r="J39" s="3">
        <f t="shared" si="8"/>
        <v>1952.2</v>
      </c>
      <c r="K39" s="3">
        <v>1873.3</v>
      </c>
      <c r="L39" s="3">
        <v>78.9</v>
      </c>
      <c r="M39" s="3">
        <f t="shared" si="9"/>
        <v>2066.9</v>
      </c>
      <c r="N39" s="3">
        <v>2016.5</v>
      </c>
      <c r="O39" s="3">
        <v>50.4</v>
      </c>
      <c r="P39" s="3">
        <f t="shared" si="10"/>
        <v>2173.1</v>
      </c>
      <c r="Q39" s="3">
        <v>2081.9</v>
      </c>
      <c r="R39" s="3">
        <v>91.2</v>
      </c>
    </row>
    <row r="40" spans="1:18" ht="51">
      <c r="A40" s="2"/>
      <c r="B40" s="8"/>
      <c r="C40" s="62" t="s">
        <v>312</v>
      </c>
      <c r="D40" s="8" t="s">
        <v>23</v>
      </c>
      <c r="E40" s="8" t="s">
        <v>20</v>
      </c>
      <c r="F40" s="8" t="s">
        <v>201</v>
      </c>
      <c r="G40" s="8" t="s">
        <v>194</v>
      </c>
      <c r="H40" s="3"/>
      <c r="I40" s="3">
        <f>I41</f>
        <v>432.3</v>
      </c>
      <c r="J40" s="3">
        <f t="shared" si="8"/>
        <v>530</v>
      </c>
      <c r="K40" s="3">
        <f>K41</f>
        <v>493.9</v>
      </c>
      <c r="L40" s="3">
        <f>L41</f>
        <v>36.1</v>
      </c>
      <c r="M40" s="3">
        <f t="shared" si="9"/>
        <v>553</v>
      </c>
      <c r="N40" s="3">
        <f>N41</f>
        <v>530</v>
      </c>
      <c r="O40" s="3">
        <f>O41</f>
        <v>23</v>
      </c>
      <c r="P40" s="3">
        <f t="shared" si="10"/>
        <v>571.7</v>
      </c>
      <c r="Q40" s="3">
        <f>Q41</f>
        <v>530</v>
      </c>
      <c r="R40" s="3">
        <f>R41</f>
        <v>41.7</v>
      </c>
    </row>
    <row r="41" spans="1:18" ht="25.5">
      <c r="A41" s="2"/>
      <c r="B41" s="8"/>
      <c r="C41" s="62" t="s">
        <v>308</v>
      </c>
      <c r="D41" s="8" t="s">
        <v>23</v>
      </c>
      <c r="E41" s="8" t="s">
        <v>20</v>
      </c>
      <c r="F41" s="8" t="s">
        <v>201</v>
      </c>
      <c r="G41" s="8" t="s">
        <v>198</v>
      </c>
      <c r="H41" s="3"/>
      <c r="I41" s="3">
        <v>432.3</v>
      </c>
      <c r="J41" s="3">
        <f t="shared" si="8"/>
        <v>530</v>
      </c>
      <c r="K41" s="3">
        <v>493.9</v>
      </c>
      <c r="L41" s="3">
        <v>36.1</v>
      </c>
      <c r="M41" s="3">
        <f t="shared" si="9"/>
        <v>553</v>
      </c>
      <c r="N41" s="3">
        <v>530</v>
      </c>
      <c r="O41" s="3">
        <v>23</v>
      </c>
      <c r="P41" s="3">
        <f t="shared" si="10"/>
        <v>571.7</v>
      </c>
      <c r="Q41" s="3">
        <v>530</v>
      </c>
      <c r="R41" s="3">
        <v>41.7</v>
      </c>
    </row>
    <row r="42" spans="1:18" ht="38.25">
      <c r="A42" s="2"/>
      <c r="B42" s="8"/>
      <c r="C42" s="62" t="s">
        <v>307</v>
      </c>
      <c r="D42" s="8" t="s">
        <v>23</v>
      </c>
      <c r="E42" s="8" t="s">
        <v>20</v>
      </c>
      <c r="F42" s="8" t="s">
        <v>199</v>
      </c>
      <c r="G42" s="8" t="s">
        <v>194</v>
      </c>
      <c r="H42" s="3"/>
      <c r="I42" s="3">
        <f>I43</f>
        <v>287.5</v>
      </c>
      <c r="J42" s="3">
        <f t="shared" si="8"/>
        <v>2701.2</v>
      </c>
      <c r="K42" s="3">
        <f>K43</f>
        <v>2517.1</v>
      </c>
      <c r="L42" s="3">
        <f>L43</f>
        <v>184.1</v>
      </c>
      <c r="M42" s="3">
        <f t="shared" si="9"/>
        <v>2818.6</v>
      </c>
      <c r="N42" s="3">
        <f>N43</f>
        <v>2701.2</v>
      </c>
      <c r="O42" s="3">
        <f>O43</f>
        <v>117.4</v>
      </c>
      <c r="P42" s="3">
        <f t="shared" si="10"/>
        <v>2914</v>
      </c>
      <c r="Q42" s="3">
        <f>Q43</f>
        <v>2701.2</v>
      </c>
      <c r="R42" s="3">
        <f>R43</f>
        <v>212.8</v>
      </c>
    </row>
    <row r="43" spans="1:18" ht="25.5">
      <c r="A43" s="2"/>
      <c r="B43" s="8"/>
      <c r="C43" s="62" t="s">
        <v>308</v>
      </c>
      <c r="D43" s="8" t="s">
        <v>23</v>
      </c>
      <c r="E43" s="8" t="s">
        <v>20</v>
      </c>
      <c r="F43" s="8" t="s">
        <v>199</v>
      </c>
      <c r="G43" s="8" t="s">
        <v>198</v>
      </c>
      <c r="H43" s="3"/>
      <c r="I43" s="3">
        <v>287.5</v>
      </c>
      <c r="J43" s="3">
        <f t="shared" si="8"/>
        <v>2701.2</v>
      </c>
      <c r="K43" s="3">
        <v>2517.1</v>
      </c>
      <c r="L43" s="3">
        <v>184.1</v>
      </c>
      <c r="M43" s="3">
        <f t="shared" si="9"/>
        <v>2818.6</v>
      </c>
      <c r="N43" s="3">
        <v>2701.2</v>
      </c>
      <c r="O43" s="3">
        <v>117.4</v>
      </c>
      <c r="P43" s="3">
        <f t="shared" si="10"/>
        <v>2914</v>
      </c>
      <c r="Q43" s="3">
        <v>2701.2</v>
      </c>
      <c r="R43" s="3">
        <v>212.8</v>
      </c>
    </row>
    <row r="44" spans="1:18" ht="63.75">
      <c r="A44" s="2"/>
      <c r="B44" s="8"/>
      <c r="C44" s="62" t="s">
        <v>309</v>
      </c>
      <c r="D44" s="8" t="s">
        <v>23</v>
      </c>
      <c r="E44" s="8" t="s">
        <v>20</v>
      </c>
      <c r="F44" s="8" t="s">
        <v>200</v>
      </c>
      <c r="G44" s="8" t="s">
        <v>194</v>
      </c>
      <c r="H44" s="3"/>
      <c r="I44" s="3">
        <f>I45</f>
        <v>28.8</v>
      </c>
      <c r="J44" s="3">
        <f t="shared" si="8"/>
        <v>31</v>
      </c>
      <c r="K44" s="3">
        <f>K45</f>
        <v>31</v>
      </c>
      <c r="L44" s="3">
        <f>L45</f>
        <v>0</v>
      </c>
      <c r="M44" s="3">
        <f t="shared" si="9"/>
        <v>33.5</v>
      </c>
      <c r="N44" s="3">
        <f>N45</f>
        <v>33.5</v>
      </c>
      <c r="O44" s="3">
        <f>O45</f>
        <v>0</v>
      </c>
      <c r="P44" s="3">
        <f t="shared" si="10"/>
        <v>36.1</v>
      </c>
      <c r="Q44" s="3">
        <f>Q45</f>
        <v>36.1</v>
      </c>
      <c r="R44" s="3">
        <f>R45</f>
        <v>0</v>
      </c>
    </row>
    <row r="45" spans="1:18" ht="25.5">
      <c r="A45" s="2"/>
      <c r="B45" s="8"/>
      <c r="C45" s="62" t="s">
        <v>308</v>
      </c>
      <c r="D45" s="8" t="s">
        <v>23</v>
      </c>
      <c r="E45" s="8" t="s">
        <v>20</v>
      </c>
      <c r="F45" s="8" t="s">
        <v>200</v>
      </c>
      <c r="G45" s="8" t="s">
        <v>198</v>
      </c>
      <c r="H45" s="3"/>
      <c r="I45" s="3">
        <v>28.8</v>
      </c>
      <c r="J45" s="3">
        <f t="shared" si="8"/>
        <v>31</v>
      </c>
      <c r="K45" s="3">
        <v>31</v>
      </c>
      <c r="L45" s="3"/>
      <c r="M45" s="3">
        <f t="shared" si="9"/>
        <v>33.5</v>
      </c>
      <c r="N45" s="3">
        <v>33.5</v>
      </c>
      <c r="O45" s="3"/>
      <c r="P45" s="3">
        <f t="shared" si="10"/>
        <v>36.1</v>
      </c>
      <c r="Q45" s="3">
        <v>36.1</v>
      </c>
      <c r="R45" s="3"/>
    </row>
    <row r="46" spans="1:18" ht="26.25">
      <c r="A46" s="2"/>
      <c r="B46" s="8"/>
      <c r="C46" s="74" t="s">
        <v>29</v>
      </c>
      <c r="D46" s="8" t="s">
        <v>23</v>
      </c>
      <c r="E46" s="8" t="s">
        <v>28</v>
      </c>
      <c r="F46" s="8" t="s">
        <v>196</v>
      </c>
      <c r="G46" s="8" t="s">
        <v>194</v>
      </c>
      <c r="H46" s="3"/>
      <c r="I46" s="3">
        <f>I48+I52+I54</f>
        <v>1583.1</v>
      </c>
      <c r="J46" s="3">
        <f>K46+L46</f>
        <v>2211.3999999999996</v>
      </c>
      <c r="K46" s="3">
        <f>K48+K50+K52+K54+K57</f>
        <v>1683.4999999999998</v>
      </c>
      <c r="L46" s="3">
        <f>L48+L50+L52+L54+L57</f>
        <v>527.9</v>
      </c>
      <c r="M46" s="3">
        <f>N46+O46</f>
        <v>2398.6</v>
      </c>
      <c r="N46" s="3">
        <f>N48+N50+N52+N54+N57+N59</f>
        <v>2193.6</v>
      </c>
      <c r="O46" s="3">
        <f>O48+O50+O52+O54+O57+O59</f>
        <v>205</v>
      </c>
      <c r="P46" s="3">
        <f>Q46+R46</f>
        <v>2284.8999999999996</v>
      </c>
      <c r="Q46" s="3">
        <f>Q48+Q50+Q52+Q54+Q57+Q59</f>
        <v>1956.1999999999998</v>
      </c>
      <c r="R46" s="3">
        <f>R48+R50+R52+R54+R57+R59</f>
        <v>328.7</v>
      </c>
    </row>
    <row r="47" spans="1:18" ht="15.75" hidden="1">
      <c r="A47" s="2"/>
      <c r="B47" s="8"/>
      <c r="C47" s="74"/>
      <c r="D47" s="8" t="s">
        <v>23</v>
      </c>
      <c r="E47" s="8" t="s">
        <v>28</v>
      </c>
      <c r="F47" s="8"/>
      <c r="G47" s="8"/>
      <c r="H47" s="3"/>
      <c r="I47" s="3"/>
      <c r="J47" s="3">
        <f aca="true" t="shared" si="11" ref="J47:J58">K47+L47</f>
        <v>0</v>
      </c>
      <c r="K47" s="3"/>
      <c r="L47" s="3"/>
      <c r="M47" s="3">
        <f aca="true" t="shared" si="12" ref="M47:M60">N47+O47</f>
        <v>0</v>
      </c>
      <c r="N47" s="3"/>
      <c r="O47" s="3"/>
      <c r="P47" s="3">
        <f aca="true" t="shared" si="13" ref="P47:P60">Q47+R47</f>
        <v>0</v>
      </c>
      <c r="Q47" s="3"/>
      <c r="R47" s="2"/>
    </row>
    <row r="48" spans="1:18" ht="25.5">
      <c r="A48" s="2"/>
      <c r="B48" s="8"/>
      <c r="C48" s="62" t="s">
        <v>305</v>
      </c>
      <c r="D48" s="8" t="s">
        <v>23</v>
      </c>
      <c r="E48" s="8" t="s">
        <v>28</v>
      </c>
      <c r="F48" s="8" t="s">
        <v>205</v>
      </c>
      <c r="G48" s="8" t="s">
        <v>194</v>
      </c>
      <c r="H48" s="3"/>
      <c r="I48" s="3">
        <f>I49</f>
        <v>1381.5</v>
      </c>
      <c r="J48" s="3">
        <f t="shared" si="11"/>
        <v>644.8</v>
      </c>
      <c r="K48" s="3">
        <f>K49</f>
        <v>486.4</v>
      </c>
      <c r="L48" s="3">
        <f>L49</f>
        <v>158.4</v>
      </c>
      <c r="M48" s="3">
        <f t="shared" si="12"/>
        <v>713.4</v>
      </c>
      <c r="N48" s="3">
        <f>N49</f>
        <v>651.9</v>
      </c>
      <c r="O48" s="3">
        <f>O49</f>
        <v>61.5</v>
      </c>
      <c r="P48" s="3">
        <f t="shared" si="13"/>
        <v>758.4</v>
      </c>
      <c r="Q48" s="3">
        <f>Q49</f>
        <v>659.8</v>
      </c>
      <c r="R48" s="3">
        <f>R49</f>
        <v>98.6</v>
      </c>
    </row>
    <row r="49" spans="1:18" ht="25.5">
      <c r="A49" s="2"/>
      <c r="B49" s="8"/>
      <c r="C49" s="65" t="s">
        <v>308</v>
      </c>
      <c r="D49" s="8" t="s">
        <v>23</v>
      </c>
      <c r="E49" s="8" t="s">
        <v>28</v>
      </c>
      <c r="F49" s="8" t="s">
        <v>205</v>
      </c>
      <c r="G49" s="8" t="s">
        <v>198</v>
      </c>
      <c r="H49" s="3"/>
      <c r="I49" s="3">
        <v>1381.5</v>
      </c>
      <c r="J49" s="3">
        <f t="shared" si="11"/>
        <v>644.8</v>
      </c>
      <c r="K49" s="3">
        <v>486.4</v>
      </c>
      <c r="L49" s="3">
        <v>158.4</v>
      </c>
      <c r="M49" s="3">
        <f t="shared" si="12"/>
        <v>713.4</v>
      </c>
      <c r="N49" s="3">
        <v>651.9</v>
      </c>
      <c r="O49" s="3">
        <v>61.5</v>
      </c>
      <c r="P49" s="3">
        <f t="shared" si="13"/>
        <v>758.4</v>
      </c>
      <c r="Q49" s="3">
        <v>659.8</v>
      </c>
      <c r="R49" s="2">
        <v>98.6</v>
      </c>
    </row>
    <row r="50" spans="1:18" ht="38.25">
      <c r="A50" s="2"/>
      <c r="B50" s="8"/>
      <c r="C50" s="62" t="s">
        <v>307</v>
      </c>
      <c r="D50" s="8" t="s">
        <v>23</v>
      </c>
      <c r="E50" s="8" t="s">
        <v>28</v>
      </c>
      <c r="F50" s="8" t="s">
        <v>199</v>
      </c>
      <c r="G50" s="8" t="s">
        <v>194</v>
      </c>
      <c r="H50" s="3"/>
      <c r="I50" s="3"/>
      <c r="J50" s="3">
        <f t="shared" si="11"/>
        <v>1282.3</v>
      </c>
      <c r="K50" s="3">
        <f>K51</f>
        <v>912.8</v>
      </c>
      <c r="L50" s="3">
        <f>L51</f>
        <v>369.5</v>
      </c>
      <c r="M50" s="3">
        <f t="shared" si="12"/>
        <v>1425.8</v>
      </c>
      <c r="N50" s="3">
        <f>N51</f>
        <v>1282.3</v>
      </c>
      <c r="O50" s="3">
        <f>O51</f>
        <v>143.5</v>
      </c>
      <c r="P50" s="3">
        <f t="shared" si="13"/>
        <v>1512.3999999999999</v>
      </c>
      <c r="Q50" s="3">
        <f>Q51</f>
        <v>1282.3</v>
      </c>
      <c r="R50" s="3">
        <f>R51</f>
        <v>230.1</v>
      </c>
    </row>
    <row r="51" spans="1:18" ht="25.5">
      <c r="A51" s="2"/>
      <c r="B51" s="8"/>
      <c r="C51" s="65" t="s">
        <v>308</v>
      </c>
      <c r="D51" s="8" t="s">
        <v>23</v>
      </c>
      <c r="E51" s="8" t="s">
        <v>28</v>
      </c>
      <c r="F51" s="8" t="s">
        <v>199</v>
      </c>
      <c r="G51" s="8" t="s">
        <v>198</v>
      </c>
      <c r="H51" s="3"/>
      <c r="I51" s="3"/>
      <c r="J51" s="3">
        <f t="shared" si="11"/>
        <v>1282.3</v>
      </c>
      <c r="K51" s="3">
        <v>912.8</v>
      </c>
      <c r="L51" s="3">
        <v>369.5</v>
      </c>
      <c r="M51" s="3">
        <f t="shared" si="12"/>
        <v>1425.8</v>
      </c>
      <c r="N51" s="3">
        <v>1282.3</v>
      </c>
      <c r="O51" s="3">
        <v>143.5</v>
      </c>
      <c r="P51" s="3">
        <f t="shared" si="13"/>
        <v>1512.3999999999999</v>
      </c>
      <c r="Q51" s="3">
        <v>1282.3</v>
      </c>
      <c r="R51" s="2">
        <v>230.1</v>
      </c>
    </row>
    <row r="52" spans="1:18" ht="63.75">
      <c r="A52" s="2"/>
      <c r="B52" s="8"/>
      <c r="C52" s="62" t="s">
        <v>309</v>
      </c>
      <c r="D52" s="8" t="s">
        <v>23</v>
      </c>
      <c r="E52" s="8" t="s">
        <v>28</v>
      </c>
      <c r="F52" s="8" t="s">
        <v>200</v>
      </c>
      <c r="G52" s="8" t="s">
        <v>194</v>
      </c>
      <c r="H52" s="3"/>
      <c r="I52" s="3">
        <f>I53</f>
        <v>1.6</v>
      </c>
      <c r="J52" s="3">
        <f t="shared" si="11"/>
        <v>1.8</v>
      </c>
      <c r="K52" s="3">
        <f>K53</f>
        <v>1.8</v>
      </c>
      <c r="L52" s="3">
        <f>L53</f>
        <v>0</v>
      </c>
      <c r="M52" s="3">
        <f t="shared" si="12"/>
        <v>1.9</v>
      </c>
      <c r="N52" s="3">
        <f>N53</f>
        <v>1.9</v>
      </c>
      <c r="O52" s="3">
        <f>O53</f>
        <v>0</v>
      </c>
      <c r="P52" s="3">
        <f t="shared" si="13"/>
        <v>2.1</v>
      </c>
      <c r="Q52" s="3">
        <f>Q53</f>
        <v>2.1</v>
      </c>
      <c r="R52" s="3">
        <f>R53</f>
        <v>0</v>
      </c>
    </row>
    <row r="53" spans="1:18" ht="25.5">
      <c r="A53" s="2"/>
      <c r="B53" s="8"/>
      <c r="C53" s="65" t="s">
        <v>308</v>
      </c>
      <c r="D53" s="8" t="s">
        <v>23</v>
      </c>
      <c r="E53" s="8" t="s">
        <v>28</v>
      </c>
      <c r="F53" s="8" t="s">
        <v>200</v>
      </c>
      <c r="G53" s="8" t="s">
        <v>198</v>
      </c>
      <c r="H53" s="3"/>
      <c r="I53" s="3">
        <v>1.6</v>
      </c>
      <c r="J53" s="3">
        <f t="shared" si="11"/>
        <v>1.8</v>
      </c>
      <c r="K53" s="3">
        <v>1.8</v>
      </c>
      <c r="L53" s="3"/>
      <c r="M53" s="3">
        <f t="shared" si="12"/>
        <v>1.9</v>
      </c>
      <c r="N53" s="3">
        <v>1.9</v>
      </c>
      <c r="O53" s="3"/>
      <c r="P53" s="3">
        <f t="shared" si="13"/>
        <v>2.1</v>
      </c>
      <c r="Q53" s="3">
        <v>2.1</v>
      </c>
      <c r="R53" s="2"/>
    </row>
    <row r="54" spans="1:18" ht="38.25">
      <c r="A54" s="2"/>
      <c r="B54" s="8"/>
      <c r="C54" s="62" t="s">
        <v>313</v>
      </c>
      <c r="D54" s="8" t="s">
        <v>23</v>
      </c>
      <c r="E54" s="8" t="s">
        <v>28</v>
      </c>
      <c r="F54" s="8" t="s">
        <v>203</v>
      </c>
      <c r="G54" s="8" t="s">
        <v>194</v>
      </c>
      <c r="H54" s="3"/>
      <c r="I54" s="3">
        <f>I55+I56</f>
        <v>200</v>
      </c>
      <c r="J54" s="3">
        <f t="shared" si="11"/>
        <v>280</v>
      </c>
      <c r="K54" s="3">
        <f>K55+K56</f>
        <v>280</v>
      </c>
      <c r="L54" s="3">
        <f>L55+L56</f>
        <v>0</v>
      </c>
      <c r="M54" s="3">
        <f t="shared" si="12"/>
        <v>250</v>
      </c>
      <c r="N54" s="3">
        <f>N55+N56</f>
        <v>250</v>
      </c>
      <c r="O54" s="3">
        <f>O55+O56</f>
        <v>0</v>
      </c>
      <c r="P54" s="3">
        <f t="shared" si="13"/>
        <v>0</v>
      </c>
      <c r="Q54" s="3">
        <f>Q55+Q56</f>
        <v>0</v>
      </c>
      <c r="R54" s="3">
        <f>R55+R56</f>
        <v>0</v>
      </c>
    </row>
    <row r="55" spans="1:18" ht="15.75">
      <c r="A55" s="2"/>
      <c r="B55" s="8"/>
      <c r="C55" s="62" t="s">
        <v>301</v>
      </c>
      <c r="D55" s="8" t="s">
        <v>23</v>
      </c>
      <c r="E55" s="8" t="s">
        <v>28</v>
      </c>
      <c r="F55" s="8" t="s">
        <v>203</v>
      </c>
      <c r="G55" s="8" t="s">
        <v>195</v>
      </c>
      <c r="H55" s="3"/>
      <c r="I55" s="3">
        <v>94.8</v>
      </c>
      <c r="J55" s="3">
        <f t="shared" si="11"/>
        <v>0</v>
      </c>
      <c r="K55" s="3"/>
      <c r="L55" s="3"/>
      <c r="M55" s="3">
        <f t="shared" si="12"/>
        <v>0</v>
      </c>
      <c r="N55" s="3"/>
      <c r="O55" s="3"/>
      <c r="P55" s="3">
        <f t="shared" si="13"/>
        <v>0</v>
      </c>
      <c r="Q55" s="3"/>
      <c r="R55" s="2"/>
    </row>
    <row r="56" spans="1:18" ht="25.5">
      <c r="A56" s="2"/>
      <c r="B56" s="8"/>
      <c r="C56" s="62" t="s">
        <v>299</v>
      </c>
      <c r="D56" s="8" t="s">
        <v>23</v>
      </c>
      <c r="E56" s="8" t="s">
        <v>28</v>
      </c>
      <c r="F56" s="8" t="s">
        <v>203</v>
      </c>
      <c r="G56" s="8" t="s">
        <v>204</v>
      </c>
      <c r="H56" s="3"/>
      <c r="I56" s="3">
        <v>105.2</v>
      </c>
      <c r="J56" s="3">
        <f t="shared" si="11"/>
        <v>280</v>
      </c>
      <c r="K56" s="3">
        <v>280</v>
      </c>
      <c r="L56" s="3"/>
      <c r="M56" s="3">
        <f t="shared" si="12"/>
        <v>250</v>
      </c>
      <c r="N56" s="3">
        <v>250</v>
      </c>
      <c r="O56" s="3"/>
      <c r="P56" s="3">
        <f t="shared" si="13"/>
        <v>0</v>
      </c>
      <c r="Q56" s="3"/>
      <c r="R56" s="2"/>
    </row>
    <row r="57" spans="1:18" ht="51">
      <c r="A57" s="2"/>
      <c r="B57" s="8"/>
      <c r="C57" s="62" t="s">
        <v>302</v>
      </c>
      <c r="D57" s="8" t="s">
        <v>23</v>
      </c>
      <c r="E57" s="8" t="s">
        <v>28</v>
      </c>
      <c r="F57" s="8" t="s">
        <v>270</v>
      </c>
      <c r="G57" s="8" t="s">
        <v>194</v>
      </c>
      <c r="H57" s="3"/>
      <c r="I57" s="3"/>
      <c r="J57" s="3">
        <f t="shared" si="11"/>
        <v>2.5</v>
      </c>
      <c r="K57" s="3">
        <f>K58</f>
        <v>2.5</v>
      </c>
      <c r="L57" s="3">
        <f>L58</f>
        <v>0</v>
      </c>
      <c r="M57" s="3">
        <f t="shared" si="12"/>
        <v>1.5</v>
      </c>
      <c r="N57" s="3">
        <f>N58</f>
        <v>1.5</v>
      </c>
      <c r="O57" s="3">
        <f>O58</f>
        <v>0</v>
      </c>
      <c r="P57" s="3">
        <f t="shared" si="13"/>
        <v>0</v>
      </c>
      <c r="Q57" s="3">
        <f>Q58</f>
        <v>0</v>
      </c>
      <c r="R57" s="3">
        <f>R58</f>
        <v>0</v>
      </c>
    </row>
    <row r="58" spans="1:18" ht="25.5">
      <c r="A58" s="2"/>
      <c r="B58" s="8"/>
      <c r="C58" s="62" t="s">
        <v>303</v>
      </c>
      <c r="D58" s="8" t="s">
        <v>23</v>
      </c>
      <c r="E58" s="8" t="s">
        <v>28</v>
      </c>
      <c r="F58" s="8" t="s">
        <v>270</v>
      </c>
      <c r="G58" s="8" t="s">
        <v>204</v>
      </c>
      <c r="H58" s="3"/>
      <c r="I58" s="3"/>
      <c r="J58" s="3">
        <f t="shared" si="11"/>
        <v>2.5</v>
      </c>
      <c r="K58" s="3">
        <v>2.5</v>
      </c>
      <c r="L58" s="3"/>
      <c r="M58" s="3">
        <f t="shared" si="12"/>
        <v>1.5</v>
      </c>
      <c r="N58" s="3">
        <v>1.5</v>
      </c>
      <c r="O58" s="3"/>
      <c r="P58" s="3">
        <f t="shared" si="13"/>
        <v>0</v>
      </c>
      <c r="Q58" s="3"/>
      <c r="R58" s="2"/>
    </row>
    <row r="59" spans="1:18" ht="38.25">
      <c r="A59" s="2"/>
      <c r="B59" s="8"/>
      <c r="C59" s="62" t="s">
        <v>297</v>
      </c>
      <c r="D59" s="61" t="s">
        <v>45</v>
      </c>
      <c r="E59" s="61" t="s">
        <v>23</v>
      </c>
      <c r="F59" s="61" t="s">
        <v>298</v>
      </c>
      <c r="G59" s="61" t="s">
        <v>194</v>
      </c>
      <c r="H59" s="3"/>
      <c r="I59" s="3"/>
      <c r="J59" s="3"/>
      <c r="K59" s="3"/>
      <c r="L59" s="3"/>
      <c r="M59" s="3">
        <f t="shared" si="12"/>
        <v>6</v>
      </c>
      <c r="N59" s="3">
        <f>N60</f>
        <v>6</v>
      </c>
      <c r="O59" s="3">
        <f>O60</f>
        <v>0</v>
      </c>
      <c r="P59" s="3">
        <f t="shared" si="13"/>
        <v>12</v>
      </c>
      <c r="Q59" s="3">
        <f>Q60</f>
        <v>12</v>
      </c>
      <c r="R59" s="3">
        <f>R60</f>
        <v>0</v>
      </c>
    </row>
    <row r="60" spans="1:18" ht="25.5">
      <c r="A60" s="2"/>
      <c r="B60" s="8"/>
      <c r="C60" s="62" t="s">
        <v>299</v>
      </c>
      <c r="D60" s="61" t="s">
        <v>45</v>
      </c>
      <c r="E60" s="61" t="s">
        <v>23</v>
      </c>
      <c r="F60" s="61" t="s">
        <v>298</v>
      </c>
      <c r="G60" s="61" t="s">
        <v>204</v>
      </c>
      <c r="H60" s="3"/>
      <c r="I60" s="3"/>
      <c r="J60" s="3"/>
      <c r="K60" s="3"/>
      <c r="L60" s="3"/>
      <c r="M60" s="3">
        <f t="shared" si="12"/>
        <v>6</v>
      </c>
      <c r="N60" s="3">
        <v>6</v>
      </c>
      <c r="O60" s="3"/>
      <c r="P60" s="3">
        <f t="shared" si="13"/>
        <v>12</v>
      </c>
      <c r="Q60" s="3">
        <v>12</v>
      </c>
      <c r="R60" s="2"/>
    </row>
    <row r="61" spans="1:18" ht="15.75">
      <c r="A61" s="2"/>
      <c r="B61" s="8"/>
      <c r="C61" s="9" t="s">
        <v>104</v>
      </c>
      <c r="D61" s="8"/>
      <c r="E61" s="8"/>
      <c r="F61" s="8"/>
      <c r="G61" s="8"/>
      <c r="H61" s="4">
        <f>H9+H13</f>
        <v>16965.3</v>
      </c>
      <c r="I61" s="4">
        <f>I9+I13</f>
        <v>23341.499999999996</v>
      </c>
      <c r="J61" s="4">
        <f aca="true" t="shared" si="14" ref="J61:R61">J9+J13</f>
        <v>26552.1</v>
      </c>
      <c r="K61" s="4">
        <f t="shared" si="14"/>
        <v>25077.8</v>
      </c>
      <c r="L61" s="4">
        <f t="shared" si="14"/>
        <v>1474.2999999999997</v>
      </c>
      <c r="M61" s="4">
        <f t="shared" si="14"/>
        <v>28195.399999999998</v>
      </c>
      <c r="N61" s="4">
        <f t="shared" si="14"/>
        <v>27386.499999999996</v>
      </c>
      <c r="O61" s="4">
        <f t="shared" si="14"/>
        <v>808.9000000000001</v>
      </c>
      <c r="P61" s="4">
        <f t="shared" si="14"/>
        <v>29436.300000000007</v>
      </c>
      <c r="Q61" s="4">
        <f t="shared" si="14"/>
        <v>28013.7</v>
      </c>
      <c r="R61" s="4">
        <f t="shared" si="14"/>
        <v>1422.6000000000001</v>
      </c>
    </row>
    <row r="62" spans="1:18" s="11" customFormat="1" ht="15.75">
      <c r="A62" s="5"/>
      <c r="B62" s="6"/>
      <c r="C62" s="9" t="s">
        <v>137</v>
      </c>
      <c r="D62" s="6"/>
      <c r="E62" s="6"/>
      <c r="F62" s="6"/>
      <c r="G62" s="6"/>
      <c r="H62" s="4"/>
      <c r="I62" s="4">
        <v>200</v>
      </c>
      <c r="J62" s="4">
        <v>282.5</v>
      </c>
      <c r="K62" s="4">
        <v>282.5</v>
      </c>
      <c r="L62" s="4"/>
      <c r="M62" s="4">
        <f>N62+O62</f>
        <v>257.5</v>
      </c>
      <c r="N62" s="4">
        <v>257.5</v>
      </c>
      <c r="O62" s="4"/>
      <c r="P62" s="4">
        <f>Q62+R62</f>
        <v>12</v>
      </c>
      <c r="Q62" s="4">
        <v>12</v>
      </c>
      <c r="R62" s="5"/>
    </row>
    <row r="63" spans="1:18" ht="15.75">
      <c r="A63" s="2"/>
      <c r="B63" s="8"/>
      <c r="C63" s="74"/>
      <c r="D63" s="8"/>
      <c r="E63" s="8"/>
      <c r="F63" s="8"/>
      <c r="G63" s="8"/>
      <c r="H63" s="3"/>
      <c r="I63" s="3"/>
      <c r="J63" s="3"/>
      <c r="K63" s="3"/>
      <c r="L63" s="3"/>
      <c r="M63" s="3"/>
      <c r="N63" s="3"/>
      <c r="O63" s="3"/>
      <c r="P63" s="3"/>
      <c r="Q63" s="3"/>
      <c r="R63" s="2"/>
    </row>
    <row r="64" spans="1:18" ht="31.5">
      <c r="A64" s="2">
        <v>2</v>
      </c>
      <c r="B64" s="6" t="s">
        <v>30</v>
      </c>
      <c r="C64" s="7" t="s">
        <v>31</v>
      </c>
      <c r="D64" s="8"/>
      <c r="E64" s="8"/>
      <c r="F64" s="8"/>
      <c r="G64" s="8"/>
      <c r="H64" s="3" t="s">
        <v>150</v>
      </c>
      <c r="I64" s="3"/>
      <c r="J64" s="3"/>
      <c r="K64" s="3"/>
      <c r="L64" s="3"/>
      <c r="M64" s="3"/>
      <c r="N64" s="3"/>
      <c r="O64" s="3"/>
      <c r="P64" s="3"/>
      <c r="Q64" s="3"/>
      <c r="R64" s="2"/>
    </row>
    <row r="65" spans="1:18" ht="15.75">
      <c r="A65" s="2"/>
      <c r="B65" s="6"/>
      <c r="C65" s="74" t="s">
        <v>145</v>
      </c>
      <c r="D65" s="8" t="s">
        <v>20</v>
      </c>
      <c r="E65" s="8" t="s">
        <v>17</v>
      </c>
      <c r="F65" s="8" t="s">
        <v>196</v>
      </c>
      <c r="G65" s="8" t="s">
        <v>194</v>
      </c>
      <c r="H65" s="3"/>
      <c r="I65" s="3">
        <f>I66</f>
        <v>959</v>
      </c>
      <c r="J65" s="3">
        <f aca="true" t="shared" si="15" ref="J65:R65">J66</f>
        <v>0</v>
      </c>
      <c r="K65" s="3">
        <f t="shared" si="15"/>
        <v>0</v>
      </c>
      <c r="L65" s="3">
        <f t="shared" si="15"/>
        <v>0</v>
      </c>
      <c r="M65" s="3">
        <f>M66</f>
        <v>0</v>
      </c>
      <c r="N65" s="3">
        <f t="shared" si="15"/>
        <v>0</v>
      </c>
      <c r="O65" s="3">
        <f t="shared" si="15"/>
        <v>0</v>
      </c>
      <c r="P65" s="3">
        <f t="shared" si="15"/>
        <v>0</v>
      </c>
      <c r="Q65" s="3">
        <f t="shared" si="15"/>
        <v>0</v>
      </c>
      <c r="R65" s="2">
        <f t="shared" si="15"/>
        <v>0</v>
      </c>
    </row>
    <row r="66" spans="1:18" ht="26.25">
      <c r="A66" s="2"/>
      <c r="B66" s="8"/>
      <c r="C66" s="74" t="s">
        <v>22</v>
      </c>
      <c r="D66" s="8" t="s">
        <v>20</v>
      </c>
      <c r="E66" s="8" t="s">
        <v>21</v>
      </c>
      <c r="F66" s="8" t="s">
        <v>196</v>
      </c>
      <c r="G66" s="8" t="s">
        <v>194</v>
      </c>
      <c r="H66" s="3"/>
      <c r="I66" s="3">
        <f>I67</f>
        <v>959</v>
      </c>
      <c r="J66" s="3"/>
      <c r="K66" s="3"/>
      <c r="L66" s="3"/>
      <c r="M66" s="3">
        <f>N66+O66</f>
        <v>0</v>
      </c>
      <c r="N66" s="3"/>
      <c r="O66" s="3"/>
      <c r="P66" s="3">
        <f>Q66</f>
        <v>0</v>
      </c>
      <c r="Q66" s="3"/>
      <c r="R66" s="2"/>
    </row>
    <row r="67" spans="1:18" ht="38.25">
      <c r="A67" s="2"/>
      <c r="B67" s="8"/>
      <c r="C67" s="62" t="s">
        <v>310</v>
      </c>
      <c r="D67" s="8" t="s">
        <v>20</v>
      </c>
      <c r="E67" s="8" t="s">
        <v>21</v>
      </c>
      <c r="F67" s="8" t="s">
        <v>193</v>
      </c>
      <c r="G67" s="8" t="s">
        <v>194</v>
      </c>
      <c r="H67" s="3"/>
      <c r="I67" s="3">
        <f>I68</f>
        <v>959</v>
      </c>
      <c r="J67" s="3"/>
      <c r="K67" s="3"/>
      <c r="L67" s="3"/>
      <c r="M67" s="3">
        <f>N67+O67</f>
        <v>0</v>
      </c>
      <c r="N67" s="3"/>
      <c r="O67" s="3"/>
      <c r="P67" s="3"/>
      <c r="Q67" s="3"/>
      <c r="R67" s="2"/>
    </row>
    <row r="68" spans="1:18" ht="15.75">
      <c r="A68" s="2"/>
      <c r="B68" s="8"/>
      <c r="C68" s="65" t="s">
        <v>301</v>
      </c>
      <c r="D68" s="8" t="s">
        <v>20</v>
      </c>
      <c r="E68" s="8" t="s">
        <v>21</v>
      </c>
      <c r="F68" s="8" t="s">
        <v>193</v>
      </c>
      <c r="G68" s="8" t="s">
        <v>195</v>
      </c>
      <c r="H68" s="3"/>
      <c r="I68" s="3">
        <v>959</v>
      </c>
      <c r="J68" s="3"/>
      <c r="K68" s="3"/>
      <c r="L68" s="3"/>
      <c r="M68" s="3">
        <f>N68+O68</f>
        <v>0</v>
      </c>
      <c r="N68" s="3"/>
      <c r="O68" s="3"/>
      <c r="P68" s="3"/>
      <c r="Q68" s="3"/>
      <c r="R68" s="2"/>
    </row>
    <row r="69" spans="1:18" ht="15.75">
      <c r="A69" s="2"/>
      <c r="B69" s="8"/>
      <c r="C69" s="74" t="s">
        <v>154</v>
      </c>
      <c r="D69" s="8" t="s">
        <v>45</v>
      </c>
      <c r="E69" s="8" t="s">
        <v>17</v>
      </c>
      <c r="F69" s="8" t="s">
        <v>196</v>
      </c>
      <c r="G69" s="8" t="s">
        <v>194</v>
      </c>
      <c r="H69" s="3">
        <v>1865.3</v>
      </c>
      <c r="I69" s="3">
        <f>I70</f>
        <v>4120.4</v>
      </c>
      <c r="J69" s="3">
        <f aca="true" t="shared" si="16" ref="J69:R69">J70</f>
        <v>6032.199999999999</v>
      </c>
      <c r="K69" s="3">
        <f t="shared" si="16"/>
        <v>4241.299999999999</v>
      </c>
      <c r="L69" s="3">
        <f t="shared" si="16"/>
        <v>1790.8999999999999</v>
      </c>
      <c r="M69" s="3">
        <f t="shared" si="16"/>
        <v>6720.5</v>
      </c>
      <c r="N69" s="3">
        <f t="shared" si="16"/>
        <v>6084</v>
      </c>
      <c r="O69" s="3">
        <f t="shared" si="16"/>
        <v>636.5</v>
      </c>
      <c r="P69" s="3">
        <f t="shared" si="16"/>
        <v>7130.7</v>
      </c>
      <c r="Q69" s="3">
        <f t="shared" si="16"/>
        <v>6136.5</v>
      </c>
      <c r="R69" s="2">
        <f t="shared" si="16"/>
        <v>994.2</v>
      </c>
    </row>
    <row r="70" spans="1:18" ht="15.75">
      <c r="A70" s="2"/>
      <c r="B70" s="8"/>
      <c r="C70" s="74" t="s">
        <v>58</v>
      </c>
      <c r="D70" s="8" t="s">
        <v>45</v>
      </c>
      <c r="E70" s="8" t="s">
        <v>25</v>
      </c>
      <c r="F70" s="8" t="s">
        <v>196</v>
      </c>
      <c r="G70" s="8" t="s">
        <v>194</v>
      </c>
      <c r="H70" s="3"/>
      <c r="I70" s="3">
        <f>I72+I74+I76+I78</f>
        <v>4120.4</v>
      </c>
      <c r="J70" s="3">
        <f>J74+J76+J78</f>
        <v>6032.199999999999</v>
      </c>
      <c r="K70" s="3">
        <f>K74+K76+K78</f>
        <v>4241.299999999999</v>
      </c>
      <c r="L70" s="3">
        <f>L74+L76+L78</f>
        <v>1790.8999999999999</v>
      </c>
      <c r="M70" s="3">
        <f>N70+O70</f>
        <v>6720.5</v>
      </c>
      <c r="N70" s="3">
        <f>N74+N76+N78</f>
        <v>6084</v>
      </c>
      <c r="O70" s="3">
        <f>O74+O76+O78</f>
        <v>636.5</v>
      </c>
      <c r="P70" s="3">
        <f>Q70+R70</f>
        <v>7130.7</v>
      </c>
      <c r="Q70" s="3">
        <f>Q74+Q76+Q78</f>
        <v>6136.5</v>
      </c>
      <c r="R70" s="3">
        <f>R74+R76+R78</f>
        <v>994.2</v>
      </c>
    </row>
    <row r="71" spans="1:18" ht="15.75" hidden="1">
      <c r="A71" s="2"/>
      <c r="B71" s="8"/>
      <c r="C71" s="74"/>
      <c r="D71" s="8" t="s">
        <v>45</v>
      </c>
      <c r="E71" s="8" t="s">
        <v>25</v>
      </c>
      <c r="F71" s="8"/>
      <c r="G71" s="8"/>
      <c r="H71" s="3"/>
      <c r="I71" s="3"/>
      <c r="J71" s="3">
        <f aca="true" t="shared" si="17" ref="J71:J79">K71+L71</f>
        <v>0</v>
      </c>
      <c r="K71" s="3"/>
      <c r="L71" s="3"/>
      <c r="M71" s="3">
        <f aca="true" t="shared" si="18" ref="M71:M79">N71+O71</f>
        <v>0</v>
      </c>
      <c r="N71" s="3"/>
      <c r="O71" s="3"/>
      <c r="P71" s="3">
        <f aca="true" t="shared" si="19" ref="P71:P79">Q71+R71</f>
        <v>0</v>
      </c>
      <c r="Q71" s="3"/>
      <c r="R71" s="2"/>
    </row>
    <row r="72" spans="1:18" ht="38.25">
      <c r="A72" s="2"/>
      <c r="B72" s="8"/>
      <c r="C72" s="62" t="s">
        <v>310</v>
      </c>
      <c r="D72" s="8" t="s">
        <v>45</v>
      </c>
      <c r="E72" s="8" t="s">
        <v>25</v>
      </c>
      <c r="F72" s="8" t="s">
        <v>193</v>
      </c>
      <c r="G72" s="8" t="s">
        <v>194</v>
      </c>
      <c r="H72" s="3"/>
      <c r="I72" s="3">
        <f>I73</f>
        <v>500</v>
      </c>
      <c r="J72" s="3">
        <f t="shared" si="17"/>
        <v>0</v>
      </c>
      <c r="K72" s="3"/>
      <c r="L72" s="3"/>
      <c r="M72" s="3">
        <f t="shared" si="18"/>
        <v>0</v>
      </c>
      <c r="N72" s="3"/>
      <c r="O72" s="3"/>
      <c r="P72" s="3">
        <f t="shared" si="19"/>
        <v>0</v>
      </c>
      <c r="Q72" s="3"/>
      <c r="R72" s="2"/>
    </row>
    <row r="73" spans="1:18" ht="15.75">
      <c r="A73" s="2"/>
      <c r="B73" s="8"/>
      <c r="C73" s="65" t="s">
        <v>301</v>
      </c>
      <c r="D73" s="8" t="s">
        <v>45</v>
      </c>
      <c r="E73" s="8" t="s">
        <v>25</v>
      </c>
      <c r="F73" s="8" t="s">
        <v>193</v>
      </c>
      <c r="G73" s="8" t="s">
        <v>195</v>
      </c>
      <c r="H73" s="3"/>
      <c r="I73" s="3">
        <v>500</v>
      </c>
      <c r="J73" s="3">
        <f t="shared" si="17"/>
        <v>0</v>
      </c>
      <c r="K73" s="3"/>
      <c r="L73" s="3"/>
      <c r="M73" s="3">
        <f t="shared" si="18"/>
        <v>0</v>
      </c>
      <c r="N73" s="3"/>
      <c r="O73" s="3"/>
      <c r="P73" s="3">
        <f t="shared" si="19"/>
        <v>0</v>
      </c>
      <c r="Q73" s="3"/>
      <c r="R73" s="2"/>
    </row>
    <row r="74" spans="1:18" ht="25.5">
      <c r="A74" s="2"/>
      <c r="B74" s="8"/>
      <c r="C74" s="65" t="s">
        <v>305</v>
      </c>
      <c r="D74" s="8" t="s">
        <v>45</v>
      </c>
      <c r="E74" s="8" t="s">
        <v>25</v>
      </c>
      <c r="F74" s="8" t="s">
        <v>206</v>
      </c>
      <c r="G74" s="8" t="s">
        <v>194</v>
      </c>
      <c r="H74" s="3"/>
      <c r="I74" s="3">
        <f>I75</f>
        <v>3274.4</v>
      </c>
      <c r="J74" s="3">
        <f t="shared" si="17"/>
        <v>2219.2</v>
      </c>
      <c r="K74" s="3">
        <f>K75</f>
        <v>1681.9</v>
      </c>
      <c r="L74" s="3">
        <f>L75</f>
        <v>537.3</v>
      </c>
      <c r="M74" s="3">
        <f t="shared" si="18"/>
        <v>2458.9</v>
      </c>
      <c r="N74" s="3">
        <f>N75</f>
        <v>2267.9</v>
      </c>
      <c r="O74" s="3">
        <f>O75</f>
        <v>191</v>
      </c>
      <c r="P74" s="3">
        <f t="shared" si="19"/>
        <v>2615.6000000000004</v>
      </c>
      <c r="Q74" s="3">
        <f>Q75</f>
        <v>2317.3</v>
      </c>
      <c r="R74" s="3">
        <f>R75</f>
        <v>298.3</v>
      </c>
    </row>
    <row r="75" spans="1:18" ht="25.5">
      <c r="A75" s="2"/>
      <c r="B75" s="8"/>
      <c r="C75" s="65" t="s">
        <v>306</v>
      </c>
      <c r="D75" s="8" t="s">
        <v>45</v>
      </c>
      <c r="E75" s="8" t="s">
        <v>25</v>
      </c>
      <c r="F75" s="8" t="s">
        <v>206</v>
      </c>
      <c r="G75" s="8" t="s">
        <v>198</v>
      </c>
      <c r="H75" s="3"/>
      <c r="I75" s="3">
        <v>3274.4</v>
      </c>
      <c r="J75" s="3">
        <f t="shared" si="17"/>
        <v>2219.2</v>
      </c>
      <c r="K75" s="3">
        <v>1681.9</v>
      </c>
      <c r="L75" s="3">
        <v>537.3</v>
      </c>
      <c r="M75" s="3">
        <f t="shared" si="18"/>
        <v>2458.9</v>
      </c>
      <c r="N75" s="3">
        <v>2267.9</v>
      </c>
      <c r="O75" s="3">
        <v>191</v>
      </c>
      <c r="P75" s="3">
        <f t="shared" si="19"/>
        <v>2615.6000000000004</v>
      </c>
      <c r="Q75" s="3">
        <v>2317.3</v>
      </c>
      <c r="R75" s="2">
        <v>298.3</v>
      </c>
    </row>
    <row r="76" spans="1:18" ht="38.25">
      <c r="A76" s="2"/>
      <c r="B76" s="8"/>
      <c r="C76" s="62" t="s">
        <v>307</v>
      </c>
      <c r="D76" s="8" t="s">
        <v>45</v>
      </c>
      <c r="E76" s="8" t="s">
        <v>25</v>
      </c>
      <c r="F76" s="8" t="s">
        <v>199</v>
      </c>
      <c r="G76" s="8" t="s">
        <v>194</v>
      </c>
      <c r="H76" s="3"/>
      <c r="I76" s="3">
        <f>I77</f>
        <v>329.3</v>
      </c>
      <c r="J76" s="3">
        <f t="shared" si="17"/>
        <v>3775.1</v>
      </c>
      <c r="K76" s="3">
        <f>K77</f>
        <v>2521.5</v>
      </c>
      <c r="L76" s="3">
        <f>L77</f>
        <v>1253.6</v>
      </c>
      <c r="M76" s="3">
        <f t="shared" si="18"/>
        <v>4220.6</v>
      </c>
      <c r="N76" s="3">
        <f>N77</f>
        <v>3775.1</v>
      </c>
      <c r="O76" s="3">
        <f>O77</f>
        <v>445.5</v>
      </c>
      <c r="P76" s="3">
        <f t="shared" si="19"/>
        <v>4471</v>
      </c>
      <c r="Q76" s="3">
        <f>Q77</f>
        <v>3775.1</v>
      </c>
      <c r="R76" s="3">
        <f>R77</f>
        <v>695.9</v>
      </c>
    </row>
    <row r="77" spans="1:18" ht="25.5">
      <c r="A77" s="2"/>
      <c r="B77" s="8"/>
      <c r="C77" s="62" t="s">
        <v>308</v>
      </c>
      <c r="D77" s="8" t="s">
        <v>45</v>
      </c>
      <c r="E77" s="8" t="s">
        <v>25</v>
      </c>
      <c r="F77" s="8" t="s">
        <v>199</v>
      </c>
      <c r="G77" s="8" t="s">
        <v>198</v>
      </c>
      <c r="H77" s="3"/>
      <c r="I77" s="3">
        <v>329.3</v>
      </c>
      <c r="J77" s="3">
        <f t="shared" si="17"/>
        <v>3775.1</v>
      </c>
      <c r="K77" s="3">
        <v>2521.5</v>
      </c>
      <c r="L77" s="3">
        <v>1253.6</v>
      </c>
      <c r="M77" s="3">
        <f t="shared" si="18"/>
        <v>4220.6</v>
      </c>
      <c r="N77" s="3">
        <v>3775.1</v>
      </c>
      <c r="O77" s="3">
        <v>445.5</v>
      </c>
      <c r="P77" s="3">
        <f t="shared" si="19"/>
        <v>4471</v>
      </c>
      <c r="Q77" s="3">
        <v>3775.1</v>
      </c>
      <c r="R77" s="2">
        <v>695.9</v>
      </c>
    </row>
    <row r="78" spans="1:18" ht="63.75">
      <c r="A78" s="2"/>
      <c r="B78" s="8"/>
      <c r="C78" s="62" t="s">
        <v>309</v>
      </c>
      <c r="D78" s="8" t="s">
        <v>45</v>
      </c>
      <c r="E78" s="8" t="s">
        <v>25</v>
      </c>
      <c r="F78" s="8" t="s">
        <v>200</v>
      </c>
      <c r="G78" s="8" t="s">
        <v>194</v>
      </c>
      <c r="H78" s="3"/>
      <c r="I78" s="3">
        <f>I79</f>
        <v>16.7</v>
      </c>
      <c r="J78" s="3">
        <f t="shared" si="17"/>
        <v>37.9</v>
      </c>
      <c r="K78" s="3">
        <f>K79</f>
        <v>37.9</v>
      </c>
      <c r="L78" s="3">
        <f>L79</f>
        <v>0</v>
      </c>
      <c r="M78" s="3">
        <f t="shared" si="18"/>
        <v>41</v>
      </c>
      <c r="N78" s="3">
        <f>N79</f>
        <v>41</v>
      </c>
      <c r="O78" s="3">
        <f>O79</f>
        <v>0</v>
      </c>
      <c r="P78" s="3">
        <f t="shared" si="19"/>
        <v>44.1</v>
      </c>
      <c r="Q78" s="3">
        <f>Q79</f>
        <v>44.1</v>
      </c>
      <c r="R78" s="3">
        <f>R79</f>
        <v>0</v>
      </c>
    </row>
    <row r="79" spans="1:18" ht="25.5">
      <c r="A79" s="2"/>
      <c r="B79" s="8"/>
      <c r="C79" s="62" t="s">
        <v>308</v>
      </c>
      <c r="D79" s="8" t="s">
        <v>45</v>
      </c>
      <c r="E79" s="8" t="s">
        <v>25</v>
      </c>
      <c r="F79" s="8" t="s">
        <v>200</v>
      </c>
      <c r="G79" s="8" t="s">
        <v>198</v>
      </c>
      <c r="H79" s="3"/>
      <c r="I79" s="3">
        <v>16.7</v>
      </c>
      <c r="J79" s="3">
        <f t="shared" si="17"/>
        <v>37.9</v>
      </c>
      <c r="K79" s="3">
        <v>37.9</v>
      </c>
      <c r="L79" s="3"/>
      <c r="M79" s="3">
        <f t="shared" si="18"/>
        <v>41</v>
      </c>
      <c r="N79" s="3">
        <v>41</v>
      </c>
      <c r="O79" s="3"/>
      <c r="P79" s="3">
        <f t="shared" si="19"/>
        <v>44.1</v>
      </c>
      <c r="Q79" s="3">
        <v>44.1</v>
      </c>
      <c r="R79" s="2"/>
    </row>
    <row r="80" spans="1:18" ht="26.25">
      <c r="A80" s="2"/>
      <c r="B80" s="8"/>
      <c r="C80" s="74" t="s">
        <v>151</v>
      </c>
      <c r="D80" s="8" t="s">
        <v>32</v>
      </c>
      <c r="E80" s="8" t="s">
        <v>17</v>
      </c>
      <c r="F80" s="8" t="s">
        <v>196</v>
      </c>
      <c r="G80" s="8" t="s">
        <v>194</v>
      </c>
      <c r="H80" s="3">
        <v>11765.2</v>
      </c>
      <c r="I80" s="3">
        <f>I81+I103+I98</f>
        <v>19356.399999999998</v>
      </c>
      <c r="J80" s="3">
        <f aca="true" t="shared" si="20" ref="J80:R80">J81+J98+J103</f>
        <v>21529.8</v>
      </c>
      <c r="K80" s="3">
        <f>K81+K98+K103</f>
        <v>16288.300000000001</v>
      </c>
      <c r="L80" s="3">
        <f t="shared" si="20"/>
        <v>5241.5</v>
      </c>
      <c r="M80" s="3">
        <f t="shared" si="20"/>
        <v>43895.4</v>
      </c>
      <c r="N80" s="3">
        <f t="shared" si="20"/>
        <v>42052.799999999996</v>
      </c>
      <c r="O80" s="3">
        <f t="shared" si="20"/>
        <v>1842.6</v>
      </c>
      <c r="P80" s="3">
        <f t="shared" si="20"/>
        <v>68447.4</v>
      </c>
      <c r="Q80" s="3">
        <f t="shared" si="20"/>
        <v>65575.9</v>
      </c>
      <c r="R80" s="2">
        <f t="shared" si="20"/>
        <v>2871.5</v>
      </c>
    </row>
    <row r="81" spans="1:18" ht="15.75">
      <c r="A81" s="2"/>
      <c r="B81" s="8"/>
      <c r="C81" s="74" t="s">
        <v>33</v>
      </c>
      <c r="D81" s="8" t="s">
        <v>32</v>
      </c>
      <c r="E81" s="8" t="s">
        <v>14</v>
      </c>
      <c r="F81" s="8" t="s">
        <v>196</v>
      </c>
      <c r="G81" s="8" t="s">
        <v>194</v>
      </c>
      <c r="H81" s="3"/>
      <c r="I81" s="3">
        <f>I82+I84+I86+I88+I90+I94+I96</f>
        <v>17832.1</v>
      </c>
      <c r="J81" s="3">
        <f>K81+L81</f>
        <v>19569</v>
      </c>
      <c r="K81" s="3">
        <f>K82+K84+K86+K88+K90+K94+K96</f>
        <v>14823.1</v>
      </c>
      <c r="L81" s="3">
        <f>L82+L84+L86+L88+L90+L94+L96+L92</f>
        <v>4745.9</v>
      </c>
      <c r="M81" s="3">
        <f>N81+O81</f>
        <v>41828</v>
      </c>
      <c r="N81" s="3">
        <f>N82+N84+N86+N88+N90+N94+N96+N92</f>
        <v>40155.2</v>
      </c>
      <c r="O81" s="3">
        <f>O82+O84+O86+O88+O90+O94+O96+O92</f>
        <v>1672.8</v>
      </c>
      <c r="P81" s="3">
        <f>Q81+R81</f>
        <v>66466.3</v>
      </c>
      <c r="Q81" s="3">
        <f>Q82+Q84+Q86+Q88+Q90+Q94+Q96+Q92</f>
        <v>63860</v>
      </c>
      <c r="R81" s="3">
        <f>R82+R84+R86+R88+R90+R94+R96+R92</f>
        <v>2606.3</v>
      </c>
    </row>
    <row r="82" spans="1:18" ht="38.25">
      <c r="A82" s="2"/>
      <c r="B82" s="8"/>
      <c r="C82" s="62" t="s">
        <v>310</v>
      </c>
      <c r="D82" s="8" t="s">
        <v>32</v>
      </c>
      <c r="E82" s="8" t="s">
        <v>14</v>
      </c>
      <c r="F82" s="8" t="s">
        <v>193</v>
      </c>
      <c r="G82" s="8" t="s">
        <v>194</v>
      </c>
      <c r="H82" s="3"/>
      <c r="I82" s="3">
        <f>I83</f>
        <v>3399.1</v>
      </c>
      <c r="J82" s="3">
        <f aca="true" t="shared" si="21" ref="J82:J97">K82+L82</f>
        <v>1000</v>
      </c>
      <c r="K82" s="3">
        <f>K83</f>
        <v>1000</v>
      </c>
      <c r="L82" s="3">
        <f>L83</f>
        <v>0</v>
      </c>
      <c r="M82" s="3">
        <f aca="true" t="shared" si="22" ref="M82:M97">N82+O82</f>
        <v>1081</v>
      </c>
      <c r="N82" s="3">
        <f>N83</f>
        <v>1081</v>
      </c>
      <c r="O82" s="3">
        <f>O83</f>
        <v>0</v>
      </c>
      <c r="P82" s="3">
        <f aca="true" t="shared" si="23" ref="P82:P97">Q82+R82</f>
        <v>1163.2</v>
      </c>
      <c r="Q82" s="3">
        <f>Q83</f>
        <v>1163.2</v>
      </c>
      <c r="R82" s="3">
        <f>R83</f>
        <v>0</v>
      </c>
    </row>
    <row r="83" spans="1:18" ht="15.75">
      <c r="A83" s="2"/>
      <c r="B83" s="8"/>
      <c r="C83" s="62" t="s">
        <v>301</v>
      </c>
      <c r="D83" s="8" t="s">
        <v>32</v>
      </c>
      <c r="E83" s="8" t="s">
        <v>14</v>
      </c>
      <c r="F83" s="8" t="s">
        <v>193</v>
      </c>
      <c r="G83" s="8" t="s">
        <v>195</v>
      </c>
      <c r="H83" s="3"/>
      <c r="I83" s="3">
        <v>3399.1</v>
      </c>
      <c r="J83" s="3">
        <f t="shared" si="21"/>
        <v>1000</v>
      </c>
      <c r="K83" s="3">
        <v>1000</v>
      </c>
      <c r="L83" s="3"/>
      <c r="M83" s="3">
        <f t="shared" si="22"/>
        <v>1081</v>
      </c>
      <c r="N83" s="3">
        <v>1081</v>
      </c>
      <c r="O83" s="3"/>
      <c r="P83" s="3">
        <f t="shared" si="23"/>
        <v>1163.2</v>
      </c>
      <c r="Q83" s="3">
        <v>1163.2</v>
      </c>
      <c r="R83" s="2"/>
    </row>
    <row r="84" spans="1:18" ht="25.5">
      <c r="A84" s="2"/>
      <c r="B84" s="8"/>
      <c r="C84" s="65" t="s">
        <v>305</v>
      </c>
      <c r="D84" s="8" t="s">
        <v>32</v>
      </c>
      <c r="E84" s="8" t="s">
        <v>14</v>
      </c>
      <c r="F84" s="8" t="s">
        <v>210</v>
      </c>
      <c r="G84" s="8" t="s">
        <v>194</v>
      </c>
      <c r="H84" s="3"/>
      <c r="I84" s="3">
        <f>I85</f>
        <v>9280.8</v>
      </c>
      <c r="J84" s="3">
        <f t="shared" si="21"/>
        <v>7564.7</v>
      </c>
      <c r="K84" s="3">
        <f>K85</f>
        <v>6650</v>
      </c>
      <c r="L84" s="3">
        <f>L85</f>
        <v>914.7</v>
      </c>
      <c r="M84" s="3">
        <f t="shared" si="22"/>
        <v>8307.3</v>
      </c>
      <c r="N84" s="3">
        <f>N85</f>
        <v>7984.9</v>
      </c>
      <c r="O84" s="3">
        <f>O85</f>
        <v>322.4</v>
      </c>
      <c r="P84" s="3">
        <f t="shared" si="23"/>
        <v>8913.599999999999</v>
      </c>
      <c r="Q84" s="3">
        <f>Q85</f>
        <v>8411.3</v>
      </c>
      <c r="R84" s="3">
        <f>R85</f>
        <v>502.3</v>
      </c>
    </row>
    <row r="85" spans="1:18" ht="25.5">
      <c r="A85" s="2"/>
      <c r="B85" s="8"/>
      <c r="C85" s="65" t="s">
        <v>306</v>
      </c>
      <c r="D85" s="8" t="s">
        <v>32</v>
      </c>
      <c r="E85" s="8" t="s">
        <v>14</v>
      </c>
      <c r="F85" s="8" t="s">
        <v>210</v>
      </c>
      <c r="G85" s="8" t="s">
        <v>198</v>
      </c>
      <c r="H85" s="3"/>
      <c r="I85" s="3">
        <v>9280.8</v>
      </c>
      <c r="J85" s="3">
        <f t="shared" si="21"/>
        <v>7564.7</v>
      </c>
      <c r="K85" s="3">
        <v>6650</v>
      </c>
      <c r="L85" s="3">
        <v>914.7</v>
      </c>
      <c r="M85" s="3">
        <f t="shared" si="22"/>
        <v>8307.3</v>
      </c>
      <c r="N85" s="3">
        <v>7984.9</v>
      </c>
      <c r="O85" s="3">
        <v>322.4</v>
      </c>
      <c r="P85" s="3">
        <f t="shared" si="23"/>
        <v>8913.599999999999</v>
      </c>
      <c r="Q85" s="3">
        <v>8411.3</v>
      </c>
      <c r="R85" s="2">
        <v>502.3</v>
      </c>
    </row>
    <row r="86" spans="1:18" ht="25.5">
      <c r="A86" s="2"/>
      <c r="B86" s="8"/>
      <c r="C86" s="65" t="s">
        <v>305</v>
      </c>
      <c r="D86" s="8" t="s">
        <v>32</v>
      </c>
      <c r="E86" s="8" t="s">
        <v>14</v>
      </c>
      <c r="F86" s="8" t="s">
        <v>209</v>
      </c>
      <c r="G86" s="8" t="s">
        <v>194</v>
      </c>
      <c r="H86" s="3"/>
      <c r="I86" s="3">
        <f>I87</f>
        <v>535.4</v>
      </c>
      <c r="J86" s="3">
        <f t="shared" si="21"/>
        <v>339.8</v>
      </c>
      <c r="K86" s="3">
        <f>K87</f>
        <v>255.3</v>
      </c>
      <c r="L86" s="3">
        <f>L87</f>
        <v>84.5</v>
      </c>
      <c r="M86" s="3">
        <f t="shared" si="22"/>
        <v>379.3</v>
      </c>
      <c r="N86" s="3">
        <f>N87</f>
        <v>349.5</v>
      </c>
      <c r="O86" s="3">
        <f>O87</f>
        <v>29.8</v>
      </c>
      <c r="P86" s="3">
        <f t="shared" si="23"/>
        <v>405.79999999999995</v>
      </c>
      <c r="Q86" s="3">
        <f>Q87</f>
        <v>359.4</v>
      </c>
      <c r="R86" s="3">
        <f>R87</f>
        <v>46.4</v>
      </c>
    </row>
    <row r="87" spans="1:18" ht="25.5">
      <c r="A87" s="2"/>
      <c r="B87" s="8"/>
      <c r="C87" s="65" t="s">
        <v>306</v>
      </c>
      <c r="D87" s="8" t="s">
        <v>32</v>
      </c>
      <c r="E87" s="8" t="s">
        <v>14</v>
      </c>
      <c r="F87" s="8" t="s">
        <v>209</v>
      </c>
      <c r="G87" s="8" t="s">
        <v>198</v>
      </c>
      <c r="H87" s="3"/>
      <c r="I87" s="3">
        <v>535.4</v>
      </c>
      <c r="J87" s="3">
        <f t="shared" si="21"/>
        <v>339.8</v>
      </c>
      <c r="K87" s="3">
        <v>255.3</v>
      </c>
      <c r="L87" s="3">
        <v>84.5</v>
      </c>
      <c r="M87" s="3">
        <f t="shared" si="22"/>
        <v>379.3</v>
      </c>
      <c r="N87" s="3">
        <v>349.5</v>
      </c>
      <c r="O87" s="3">
        <v>29.8</v>
      </c>
      <c r="P87" s="3">
        <f t="shared" si="23"/>
        <v>405.79999999999995</v>
      </c>
      <c r="Q87" s="3">
        <v>359.4</v>
      </c>
      <c r="R87" s="2">
        <v>46.4</v>
      </c>
    </row>
    <row r="88" spans="1:18" ht="25.5">
      <c r="A88" s="2"/>
      <c r="B88" s="8"/>
      <c r="C88" s="65" t="s">
        <v>305</v>
      </c>
      <c r="D88" s="8" t="s">
        <v>32</v>
      </c>
      <c r="E88" s="8" t="s">
        <v>14</v>
      </c>
      <c r="F88" s="8" t="s">
        <v>208</v>
      </c>
      <c r="G88" s="8" t="s">
        <v>194</v>
      </c>
      <c r="H88" s="3"/>
      <c r="I88" s="3">
        <f>I89</f>
        <v>3301.3</v>
      </c>
      <c r="J88" s="3">
        <f t="shared" si="21"/>
        <v>1632</v>
      </c>
      <c r="K88" s="3">
        <f>K89</f>
        <v>1207.5</v>
      </c>
      <c r="L88" s="3">
        <f>L89</f>
        <v>424.5</v>
      </c>
      <c r="M88" s="3">
        <f t="shared" si="22"/>
        <v>1824.3999999999999</v>
      </c>
      <c r="N88" s="3">
        <f>N89</f>
        <v>1674.8</v>
      </c>
      <c r="O88" s="3">
        <f>O89</f>
        <v>149.6</v>
      </c>
      <c r="P88" s="3">
        <f t="shared" si="23"/>
        <v>1951.3</v>
      </c>
      <c r="Q88" s="3">
        <f>Q89</f>
        <v>1718.2</v>
      </c>
      <c r="R88" s="3">
        <f>R89</f>
        <v>233.1</v>
      </c>
    </row>
    <row r="89" spans="1:18" ht="25.5">
      <c r="A89" s="2"/>
      <c r="B89" s="8"/>
      <c r="C89" s="65" t="s">
        <v>306</v>
      </c>
      <c r="D89" s="8" t="s">
        <v>32</v>
      </c>
      <c r="E89" s="8" t="s">
        <v>14</v>
      </c>
      <c r="F89" s="8" t="s">
        <v>208</v>
      </c>
      <c r="G89" s="8" t="s">
        <v>198</v>
      </c>
      <c r="H89" s="3"/>
      <c r="I89" s="3">
        <v>3301.3</v>
      </c>
      <c r="J89" s="3">
        <f t="shared" si="21"/>
        <v>1632</v>
      </c>
      <c r="K89" s="3">
        <v>1207.5</v>
      </c>
      <c r="L89" s="3">
        <v>424.5</v>
      </c>
      <c r="M89" s="3">
        <f t="shared" si="22"/>
        <v>1824.3999999999999</v>
      </c>
      <c r="N89" s="3">
        <v>1674.8</v>
      </c>
      <c r="O89" s="3">
        <v>149.6</v>
      </c>
      <c r="P89" s="3">
        <f t="shared" si="23"/>
        <v>1951.3</v>
      </c>
      <c r="Q89" s="3">
        <v>1718.2</v>
      </c>
      <c r="R89" s="2">
        <v>233.1</v>
      </c>
    </row>
    <row r="90" spans="1:18" ht="25.5">
      <c r="A90" s="2"/>
      <c r="B90" s="8"/>
      <c r="C90" s="65" t="s">
        <v>314</v>
      </c>
      <c r="D90" s="8" t="s">
        <v>32</v>
      </c>
      <c r="E90" s="8" t="s">
        <v>14</v>
      </c>
      <c r="F90" s="8" t="s">
        <v>207</v>
      </c>
      <c r="G90" s="8" t="s">
        <v>194</v>
      </c>
      <c r="H90" s="3"/>
      <c r="I90" s="3">
        <f>I91</f>
        <v>28</v>
      </c>
      <c r="J90" s="3">
        <f t="shared" si="21"/>
        <v>92</v>
      </c>
      <c r="K90" s="3">
        <f>K91</f>
        <v>92</v>
      </c>
      <c r="L90" s="3">
        <f>L91</f>
        <v>0</v>
      </c>
      <c r="M90" s="3">
        <f t="shared" si="22"/>
        <v>99.5</v>
      </c>
      <c r="N90" s="3">
        <f>N91</f>
        <v>99.5</v>
      </c>
      <c r="O90" s="3">
        <f>O91</f>
        <v>0</v>
      </c>
      <c r="P90" s="3">
        <f t="shared" si="23"/>
        <v>107.1</v>
      </c>
      <c r="Q90" s="3">
        <f>Q91</f>
        <v>107.1</v>
      </c>
      <c r="R90" s="3">
        <f>R91</f>
        <v>0</v>
      </c>
    </row>
    <row r="91" spans="1:18" ht="25.5">
      <c r="A91" s="2"/>
      <c r="B91" s="8"/>
      <c r="C91" s="65" t="s">
        <v>308</v>
      </c>
      <c r="D91" s="8" t="s">
        <v>32</v>
      </c>
      <c r="E91" s="8" t="s">
        <v>14</v>
      </c>
      <c r="F91" s="8" t="s">
        <v>207</v>
      </c>
      <c r="G91" s="8" t="s">
        <v>198</v>
      </c>
      <c r="H91" s="3"/>
      <c r="I91" s="3">
        <v>28</v>
      </c>
      <c r="J91" s="3">
        <f t="shared" si="21"/>
        <v>92</v>
      </c>
      <c r="K91" s="3">
        <v>92</v>
      </c>
      <c r="L91" s="3"/>
      <c r="M91" s="3">
        <f t="shared" si="22"/>
        <v>99.5</v>
      </c>
      <c r="N91" s="3">
        <v>99.5</v>
      </c>
      <c r="O91" s="3"/>
      <c r="P91" s="3">
        <f t="shared" si="23"/>
        <v>107.1</v>
      </c>
      <c r="Q91" s="3">
        <v>107.1</v>
      </c>
      <c r="R91" s="2"/>
    </row>
    <row r="92" spans="1:18" ht="51">
      <c r="A92" s="2"/>
      <c r="B92" s="8"/>
      <c r="C92" s="65" t="s">
        <v>300</v>
      </c>
      <c r="D92" s="63" t="s">
        <v>32</v>
      </c>
      <c r="E92" s="63" t="s">
        <v>14</v>
      </c>
      <c r="F92" s="64">
        <v>5226500</v>
      </c>
      <c r="G92" s="63" t="s">
        <v>194</v>
      </c>
      <c r="H92" s="3"/>
      <c r="I92" s="3"/>
      <c r="J92" s="3"/>
      <c r="K92" s="3"/>
      <c r="L92" s="3"/>
      <c r="M92" s="3">
        <f t="shared" si="22"/>
        <v>20000</v>
      </c>
      <c r="N92" s="3">
        <f>N93</f>
        <v>20000</v>
      </c>
      <c r="O92" s="3"/>
      <c r="P92" s="3">
        <f t="shared" si="23"/>
        <v>43110</v>
      </c>
      <c r="Q92" s="3">
        <f>Q93</f>
        <v>43110</v>
      </c>
      <c r="R92" s="2"/>
    </row>
    <row r="93" spans="1:18" ht="15.75">
      <c r="A93" s="2"/>
      <c r="B93" s="8"/>
      <c r="C93" s="65" t="s">
        <v>301</v>
      </c>
      <c r="D93" s="63" t="s">
        <v>32</v>
      </c>
      <c r="E93" s="63" t="s">
        <v>14</v>
      </c>
      <c r="F93" s="64">
        <v>5226500</v>
      </c>
      <c r="G93" s="63" t="s">
        <v>195</v>
      </c>
      <c r="H93" s="3"/>
      <c r="I93" s="3"/>
      <c r="J93" s="3"/>
      <c r="K93" s="3"/>
      <c r="L93" s="3"/>
      <c r="M93" s="3">
        <f t="shared" si="22"/>
        <v>20000</v>
      </c>
      <c r="N93" s="3">
        <v>20000</v>
      </c>
      <c r="O93" s="3"/>
      <c r="P93" s="3">
        <f t="shared" si="23"/>
        <v>43110</v>
      </c>
      <c r="Q93" s="3">
        <v>43110</v>
      </c>
      <c r="R93" s="2"/>
    </row>
    <row r="94" spans="1:18" ht="38.25">
      <c r="A94" s="2"/>
      <c r="B94" s="8"/>
      <c r="C94" s="62" t="s">
        <v>307</v>
      </c>
      <c r="D94" s="8" t="s">
        <v>32</v>
      </c>
      <c r="E94" s="8" t="s">
        <v>14</v>
      </c>
      <c r="F94" s="8" t="s">
        <v>199</v>
      </c>
      <c r="G94" s="8" t="s">
        <v>194</v>
      </c>
      <c r="H94" s="3"/>
      <c r="I94" s="3">
        <f>I95</f>
        <v>999.5</v>
      </c>
      <c r="J94" s="3">
        <f t="shared" si="21"/>
        <v>8631.9</v>
      </c>
      <c r="K94" s="3">
        <f>K95</f>
        <v>5309.7</v>
      </c>
      <c r="L94" s="3">
        <f>L95</f>
        <v>3322.2</v>
      </c>
      <c r="M94" s="3">
        <f t="shared" si="22"/>
        <v>9802.9</v>
      </c>
      <c r="N94" s="3">
        <f>N95</f>
        <v>8631.9</v>
      </c>
      <c r="O94" s="3">
        <f>O95</f>
        <v>1171</v>
      </c>
      <c r="P94" s="3">
        <f t="shared" si="23"/>
        <v>10456.4</v>
      </c>
      <c r="Q94" s="3">
        <f>Q95</f>
        <v>8631.9</v>
      </c>
      <c r="R94" s="3">
        <f>R95</f>
        <v>1824.5</v>
      </c>
    </row>
    <row r="95" spans="1:18" ht="25.5">
      <c r="A95" s="2"/>
      <c r="B95" s="8"/>
      <c r="C95" s="62" t="s">
        <v>308</v>
      </c>
      <c r="D95" s="8" t="s">
        <v>32</v>
      </c>
      <c r="E95" s="8" t="s">
        <v>14</v>
      </c>
      <c r="F95" s="8" t="s">
        <v>199</v>
      </c>
      <c r="G95" s="8" t="s">
        <v>198</v>
      </c>
      <c r="H95" s="3"/>
      <c r="I95" s="3">
        <v>999.5</v>
      </c>
      <c r="J95" s="3">
        <f t="shared" si="21"/>
        <v>8631.9</v>
      </c>
      <c r="K95" s="3">
        <v>5309.7</v>
      </c>
      <c r="L95" s="3">
        <v>3322.2</v>
      </c>
      <c r="M95" s="3">
        <f t="shared" si="22"/>
        <v>9802.9</v>
      </c>
      <c r="N95" s="3">
        <v>8631.9</v>
      </c>
      <c r="O95" s="3">
        <v>1171</v>
      </c>
      <c r="P95" s="3">
        <f t="shared" si="23"/>
        <v>10456.4</v>
      </c>
      <c r="Q95" s="3">
        <v>8631.9</v>
      </c>
      <c r="R95" s="2">
        <v>1824.5</v>
      </c>
    </row>
    <row r="96" spans="1:18" ht="63.75">
      <c r="A96" s="2"/>
      <c r="B96" s="8"/>
      <c r="C96" s="62" t="s">
        <v>309</v>
      </c>
      <c r="D96" s="8" t="s">
        <v>32</v>
      </c>
      <c r="E96" s="8" t="s">
        <v>14</v>
      </c>
      <c r="F96" s="8" t="s">
        <v>200</v>
      </c>
      <c r="G96" s="8" t="s">
        <v>194</v>
      </c>
      <c r="H96" s="3"/>
      <c r="I96" s="3">
        <f>I97</f>
        <v>288</v>
      </c>
      <c r="J96" s="3">
        <f t="shared" si="21"/>
        <v>308.6</v>
      </c>
      <c r="K96" s="3">
        <f>K97</f>
        <v>308.6</v>
      </c>
      <c r="L96" s="3">
        <f>L97</f>
        <v>0</v>
      </c>
      <c r="M96" s="3">
        <f t="shared" si="22"/>
        <v>333.6</v>
      </c>
      <c r="N96" s="3">
        <f>N97</f>
        <v>333.6</v>
      </c>
      <c r="O96" s="3">
        <f>O97</f>
        <v>0</v>
      </c>
      <c r="P96" s="3">
        <f t="shared" si="23"/>
        <v>358.9</v>
      </c>
      <c r="Q96" s="3">
        <f>Q97</f>
        <v>358.9</v>
      </c>
      <c r="R96" s="3">
        <f>R97</f>
        <v>0</v>
      </c>
    </row>
    <row r="97" spans="1:18" ht="25.5">
      <c r="A97" s="2"/>
      <c r="B97" s="8"/>
      <c r="C97" s="62" t="s">
        <v>308</v>
      </c>
      <c r="D97" s="8" t="s">
        <v>32</v>
      </c>
      <c r="E97" s="8" t="s">
        <v>14</v>
      </c>
      <c r="F97" s="8" t="s">
        <v>200</v>
      </c>
      <c r="G97" s="8" t="s">
        <v>198</v>
      </c>
      <c r="H97" s="3"/>
      <c r="I97" s="3">
        <v>288</v>
      </c>
      <c r="J97" s="3">
        <f t="shared" si="21"/>
        <v>308.6</v>
      </c>
      <c r="K97" s="3">
        <v>308.6</v>
      </c>
      <c r="L97" s="3"/>
      <c r="M97" s="3">
        <f t="shared" si="22"/>
        <v>333.6</v>
      </c>
      <c r="N97" s="3">
        <v>333.6</v>
      </c>
      <c r="O97" s="3"/>
      <c r="P97" s="3">
        <f t="shared" si="23"/>
        <v>358.9</v>
      </c>
      <c r="Q97" s="3">
        <v>358.9</v>
      </c>
      <c r="R97" s="2"/>
    </row>
    <row r="98" spans="1:18" ht="15.75">
      <c r="A98" s="2"/>
      <c r="B98" s="8"/>
      <c r="C98" s="74" t="s">
        <v>34</v>
      </c>
      <c r="D98" s="8" t="s">
        <v>32</v>
      </c>
      <c r="E98" s="8" t="s">
        <v>25</v>
      </c>
      <c r="F98" s="8" t="s">
        <v>196</v>
      </c>
      <c r="G98" s="8" t="s">
        <v>194</v>
      </c>
      <c r="H98" s="3"/>
      <c r="I98" s="3">
        <f>I99+I101</f>
        <v>252.2</v>
      </c>
      <c r="J98" s="3">
        <f aca="true" t="shared" si="24" ref="J98:J103">K98+L98</f>
        <v>302.5</v>
      </c>
      <c r="K98" s="3">
        <f>K99+K101</f>
        <v>302.5</v>
      </c>
      <c r="L98" s="3">
        <f>L99+L101</f>
        <v>0</v>
      </c>
      <c r="M98" s="3">
        <f aca="true" t="shared" si="25" ref="M98:M103">N98+O98</f>
        <v>327</v>
      </c>
      <c r="N98" s="3">
        <f>N99+N101</f>
        <v>327</v>
      </c>
      <c r="O98" s="3">
        <f>O99+O101</f>
        <v>0</v>
      </c>
      <c r="P98" s="3">
        <f aca="true" t="shared" si="26" ref="P98:P103">Q98+R98</f>
        <v>351.9</v>
      </c>
      <c r="Q98" s="3">
        <f>Q99+Q101</f>
        <v>351.9</v>
      </c>
      <c r="R98" s="3">
        <f>R99+R101</f>
        <v>0</v>
      </c>
    </row>
    <row r="99" spans="1:18" ht="38.25">
      <c r="A99" s="2"/>
      <c r="B99" s="8"/>
      <c r="C99" s="65" t="s">
        <v>315</v>
      </c>
      <c r="D99" s="8" t="s">
        <v>32</v>
      </c>
      <c r="E99" s="8" t="s">
        <v>25</v>
      </c>
      <c r="F99" s="8" t="s">
        <v>211</v>
      </c>
      <c r="G99" s="8" t="s">
        <v>194</v>
      </c>
      <c r="H99" s="3"/>
      <c r="I99" s="3">
        <f>I100</f>
        <v>250</v>
      </c>
      <c r="J99" s="3">
        <f t="shared" si="24"/>
        <v>300.5</v>
      </c>
      <c r="K99" s="3">
        <f>K100</f>
        <v>300.5</v>
      </c>
      <c r="L99" s="3">
        <f>L100</f>
        <v>0</v>
      </c>
      <c r="M99" s="3">
        <f t="shared" si="25"/>
        <v>324.8</v>
      </c>
      <c r="N99" s="3">
        <f>N100</f>
        <v>324.8</v>
      </c>
      <c r="O99" s="3">
        <f>O100</f>
        <v>0</v>
      </c>
      <c r="P99" s="3">
        <f t="shared" si="26"/>
        <v>349.5</v>
      </c>
      <c r="Q99" s="3">
        <f>Q100</f>
        <v>349.5</v>
      </c>
      <c r="R99" s="3">
        <f>R100</f>
        <v>0</v>
      </c>
    </row>
    <row r="100" spans="1:18" ht="25.5">
      <c r="A100" s="2"/>
      <c r="B100" s="8"/>
      <c r="C100" s="65" t="s">
        <v>299</v>
      </c>
      <c r="D100" s="8" t="s">
        <v>32</v>
      </c>
      <c r="E100" s="8" t="s">
        <v>25</v>
      </c>
      <c r="F100" s="8" t="s">
        <v>211</v>
      </c>
      <c r="G100" s="8" t="s">
        <v>204</v>
      </c>
      <c r="H100" s="3"/>
      <c r="I100" s="3">
        <v>250</v>
      </c>
      <c r="J100" s="3">
        <f t="shared" si="24"/>
        <v>300.5</v>
      </c>
      <c r="K100" s="3">
        <v>300.5</v>
      </c>
      <c r="L100" s="3"/>
      <c r="M100" s="3">
        <f t="shared" si="25"/>
        <v>324.8</v>
      </c>
      <c r="N100" s="3">
        <v>324.8</v>
      </c>
      <c r="O100" s="3"/>
      <c r="P100" s="3">
        <f t="shared" si="26"/>
        <v>349.5</v>
      </c>
      <c r="Q100" s="3">
        <v>349.5</v>
      </c>
      <c r="R100" s="2"/>
    </row>
    <row r="101" spans="1:18" ht="63.75">
      <c r="A101" s="2"/>
      <c r="B101" s="8"/>
      <c r="C101" s="62" t="s">
        <v>309</v>
      </c>
      <c r="D101" s="8" t="s">
        <v>32</v>
      </c>
      <c r="E101" s="8" t="s">
        <v>25</v>
      </c>
      <c r="F101" s="8" t="s">
        <v>200</v>
      </c>
      <c r="G101" s="8" t="s">
        <v>194</v>
      </c>
      <c r="H101" s="3"/>
      <c r="I101" s="3">
        <f>I102</f>
        <v>2.2</v>
      </c>
      <c r="J101" s="3">
        <f t="shared" si="24"/>
        <v>2</v>
      </c>
      <c r="K101" s="3">
        <f>K102</f>
        <v>2</v>
      </c>
      <c r="L101" s="3">
        <f>L102</f>
        <v>0</v>
      </c>
      <c r="M101" s="3">
        <f t="shared" si="25"/>
        <v>2.2</v>
      </c>
      <c r="N101" s="3">
        <f>N102</f>
        <v>2.2</v>
      </c>
      <c r="O101" s="3">
        <f>O102</f>
        <v>0</v>
      </c>
      <c r="P101" s="3">
        <f t="shared" si="26"/>
        <v>2.4</v>
      </c>
      <c r="Q101" s="3">
        <f>Q102</f>
        <v>2.4</v>
      </c>
      <c r="R101" s="3">
        <f>R102</f>
        <v>0</v>
      </c>
    </row>
    <row r="102" spans="1:18" ht="25.5">
      <c r="A102" s="2"/>
      <c r="B102" s="8"/>
      <c r="C102" s="65" t="s">
        <v>299</v>
      </c>
      <c r="D102" s="8" t="s">
        <v>32</v>
      </c>
      <c r="E102" s="8" t="s">
        <v>25</v>
      </c>
      <c r="F102" s="8" t="s">
        <v>200</v>
      </c>
      <c r="G102" s="8" t="s">
        <v>204</v>
      </c>
      <c r="H102" s="3"/>
      <c r="I102" s="3">
        <v>2.2</v>
      </c>
      <c r="J102" s="3">
        <f t="shared" si="24"/>
        <v>2</v>
      </c>
      <c r="K102" s="3">
        <v>2</v>
      </c>
      <c r="L102" s="3"/>
      <c r="M102" s="3">
        <f t="shared" si="25"/>
        <v>2.2</v>
      </c>
      <c r="N102" s="3">
        <v>2.2</v>
      </c>
      <c r="O102" s="3"/>
      <c r="P102" s="3">
        <f t="shared" si="26"/>
        <v>2.4</v>
      </c>
      <c r="Q102" s="3">
        <v>2.4</v>
      </c>
      <c r="R102" s="2"/>
    </row>
    <row r="103" spans="1:18" ht="39">
      <c r="A103" s="2"/>
      <c r="B103" s="8"/>
      <c r="C103" s="74" t="s">
        <v>35</v>
      </c>
      <c r="D103" s="8" t="s">
        <v>32</v>
      </c>
      <c r="E103" s="8" t="s">
        <v>15</v>
      </c>
      <c r="F103" s="8" t="s">
        <v>196</v>
      </c>
      <c r="G103" s="8" t="s">
        <v>194</v>
      </c>
      <c r="H103" s="3"/>
      <c r="I103" s="3">
        <f>I104+I106+I110+I112+I114+I116</f>
        <v>1272.1</v>
      </c>
      <c r="J103" s="3">
        <f t="shared" si="24"/>
        <v>1658.3</v>
      </c>
      <c r="K103" s="3">
        <f>K104+K106+K108+K110+K112+K114+K116</f>
        <v>1162.7</v>
      </c>
      <c r="L103" s="3">
        <f>L104+L106+L108+L110+L112+L114+L116</f>
        <v>495.59999999999997</v>
      </c>
      <c r="M103" s="3">
        <f t="shared" si="25"/>
        <v>1740.3999999999999</v>
      </c>
      <c r="N103" s="3">
        <f>N104+N106+N108+N110+N112+N114+N116</f>
        <v>1570.6</v>
      </c>
      <c r="O103" s="3">
        <f>O104+O106+O108+O110+O112+O114+O116</f>
        <v>169.8</v>
      </c>
      <c r="P103" s="3">
        <f t="shared" si="26"/>
        <v>1629.2</v>
      </c>
      <c r="Q103" s="3">
        <f>Q104+Q106+Q108+Q110+Q112+Q114+Q116</f>
        <v>1364</v>
      </c>
      <c r="R103" s="3">
        <f>R104+R106+R108+R110+R112+R114+R116</f>
        <v>265.2</v>
      </c>
    </row>
    <row r="104" spans="1:18" ht="25.5">
      <c r="A104" s="2"/>
      <c r="B104" s="8"/>
      <c r="C104" s="65" t="s">
        <v>305</v>
      </c>
      <c r="D104" s="8" t="s">
        <v>32</v>
      </c>
      <c r="E104" s="8" t="s">
        <v>15</v>
      </c>
      <c r="F104" s="8" t="s">
        <v>205</v>
      </c>
      <c r="G104" s="8" t="s">
        <v>194</v>
      </c>
      <c r="H104" s="3"/>
      <c r="I104" s="3">
        <f>I105</f>
        <v>1058.4</v>
      </c>
      <c r="J104" s="3">
        <f aca="true" t="shared" si="27" ref="J104:J117">K104+L104</f>
        <v>459.2</v>
      </c>
      <c r="K104" s="3">
        <f>K105</f>
        <v>312.5</v>
      </c>
      <c r="L104" s="3">
        <f>L105</f>
        <v>146.7</v>
      </c>
      <c r="M104" s="3">
        <f aca="true" t="shared" si="28" ref="M104:M117">N104+O104</f>
        <v>517.9</v>
      </c>
      <c r="N104" s="3">
        <f>N105</f>
        <v>465.4</v>
      </c>
      <c r="O104" s="3">
        <f>O105</f>
        <v>52.5</v>
      </c>
      <c r="P104" s="3">
        <f aca="true" t="shared" si="29" ref="P104:P117">Q104+R104</f>
        <v>553.7</v>
      </c>
      <c r="Q104" s="3">
        <f>Q105</f>
        <v>471.7</v>
      </c>
      <c r="R104" s="3">
        <f>R105</f>
        <v>82</v>
      </c>
    </row>
    <row r="105" spans="1:18" ht="25.5">
      <c r="A105" s="2"/>
      <c r="B105" s="8"/>
      <c r="C105" s="68" t="s">
        <v>316</v>
      </c>
      <c r="D105" s="8" t="s">
        <v>32</v>
      </c>
      <c r="E105" s="8" t="s">
        <v>15</v>
      </c>
      <c r="F105" s="8" t="s">
        <v>205</v>
      </c>
      <c r="G105" s="8" t="s">
        <v>198</v>
      </c>
      <c r="H105" s="3"/>
      <c r="I105" s="3">
        <v>1058.4</v>
      </c>
      <c r="J105" s="3">
        <f t="shared" si="27"/>
        <v>459.2</v>
      </c>
      <c r="K105" s="3">
        <v>312.5</v>
      </c>
      <c r="L105" s="3">
        <v>146.7</v>
      </c>
      <c r="M105" s="3">
        <f t="shared" si="28"/>
        <v>517.9</v>
      </c>
      <c r="N105" s="3">
        <v>465.4</v>
      </c>
      <c r="O105" s="3">
        <v>52.5</v>
      </c>
      <c r="P105" s="3">
        <f t="shared" si="29"/>
        <v>553.7</v>
      </c>
      <c r="Q105" s="3">
        <v>471.7</v>
      </c>
      <c r="R105" s="2">
        <v>82</v>
      </c>
    </row>
    <row r="106" spans="1:18" ht="76.5">
      <c r="A106" s="2"/>
      <c r="B106" s="8"/>
      <c r="C106" s="80" t="s">
        <v>317</v>
      </c>
      <c r="D106" s="8" t="s">
        <v>32</v>
      </c>
      <c r="E106" s="8" t="s">
        <v>15</v>
      </c>
      <c r="F106" s="8" t="s">
        <v>214</v>
      </c>
      <c r="G106" s="8" t="s">
        <v>194</v>
      </c>
      <c r="H106" s="3"/>
      <c r="I106" s="3">
        <f>I107</f>
        <v>12</v>
      </c>
      <c r="J106" s="3">
        <f t="shared" si="27"/>
        <v>17</v>
      </c>
      <c r="K106" s="3">
        <f>K107</f>
        <v>10.5</v>
      </c>
      <c r="L106" s="3">
        <f>L107</f>
        <v>6.5</v>
      </c>
      <c r="M106" s="3">
        <f t="shared" si="28"/>
        <v>0</v>
      </c>
      <c r="N106" s="3">
        <f>N107</f>
        <v>0</v>
      </c>
      <c r="O106" s="3">
        <f>O107</f>
        <v>0</v>
      </c>
      <c r="P106" s="3">
        <f t="shared" si="29"/>
        <v>0</v>
      </c>
      <c r="Q106" s="3">
        <f>Q107</f>
        <v>0</v>
      </c>
      <c r="R106" s="3">
        <f>R107</f>
        <v>0</v>
      </c>
    </row>
    <row r="107" spans="1:18" ht="26.25">
      <c r="A107" s="2"/>
      <c r="B107" s="8"/>
      <c r="C107" s="75" t="s">
        <v>318</v>
      </c>
      <c r="D107" s="8" t="s">
        <v>32</v>
      </c>
      <c r="E107" s="8" t="s">
        <v>15</v>
      </c>
      <c r="F107" s="8" t="s">
        <v>214</v>
      </c>
      <c r="G107" s="8" t="s">
        <v>215</v>
      </c>
      <c r="H107" s="3"/>
      <c r="I107" s="3">
        <v>12</v>
      </c>
      <c r="J107" s="3">
        <f t="shared" si="27"/>
        <v>17</v>
      </c>
      <c r="K107" s="3">
        <v>10.5</v>
      </c>
      <c r="L107" s="3">
        <v>6.5</v>
      </c>
      <c r="M107" s="3">
        <f t="shared" si="28"/>
        <v>0</v>
      </c>
      <c r="N107" s="3"/>
      <c r="O107" s="3"/>
      <c r="P107" s="3">
        <f t="shared" si="29"/>
        <v>0</v>
      </c>
      <c r="Q107" s="3"/>
      <c r="R107" s="2"/>
    </row>
    <row r="108" spans="1:18" ht="38.25">
      <c r="A108" s="2"/>
      <c r="B108" s="8"/>
      <c r="C108" s="62" t="s">
        <v>307</v>
      </c>
      <c r="D108" s="8" t="s">
        <v>32</v>
      </c>
      <c r="E108" s="8" t="s">
        <v>15</v>
      </c>
      <c r="F108" s="8" t="s">
        <v>199</v>
      </c>
      <c r="G108" s="8" t="s">
        <v>194</v>
      </c>
      <c r="H108" s="3"/>
      <c r="I108" s="3"/>
      <c r="J108" s="3">
        <f t="shared" si="27"/>
        <v>891.1</v>
      </c>
      <c r="K108" s="3">
        <f>K109</f>
        <v>548.7</v>
      </c>
      <c r="L108" s="3">
        <f>L109</f>
        <v>342.4</v>
      </c>
      <c r="M108" s="3">
        <f t="shared" si="28"/>
        <v>1008.4</v>
      </c>
      <c r="N108" s="3">
        <f>N109</f>
        <v>891.1</v>
      </c>
      <c r="O108" s="3">
        <f>O109</f>
        <v>117.3</v>
      </c>
      <c r="P108" s="3">
        <f t="shared" si="29"/>
        <v>1074.3</v>
      </c>
      <c r="Q108" s="3">
        <f>Q109</f>
        <v>891.1</v>
      </c>
      <c r="R108" s="3">
        <f>R109</f>
        <v>183.2</v>
      </c>
    </row>
    <row r="109" spans="1:18" ht="25.5">
      <c r="A109" s="2"/>
      <c r="B109" s="8"/>
      <c r="C109" s="62" t="s">
        <v>308</v>
      </c>
      <c r="D109" s="8" t="s">
        <v>32</v>
      </c>
      <c r="E109" s="8" t="s">
        <v>15</v>
      </c>
      <c r="F109" s="8" t="s">
        <v>199</v>
      </c>
      <c r="G109" s="8" t="s">
        <v>198</v>
      </c>
      <c r="H109" s="3"/>
      <c r="I109" s="3"/>
      <c r="J109" s="3">
        <f t="shared" si="27"/>
        <v>891.1</v>
      </c>
      <c r="K109" s="3">
        <v>548.7</v>
      </c>
      <c r="L109" s="3">
        <v>342.4</v>
      </c>
      <c r="M109" s="3">
        <f t="shared" si="28"/>
        <v>1008.4</v>
      </c>
      <c r="N109" s="3">
        <v>891.1</v>
      </c>
      <c r="O109" s="3">
        <v>117.3</v>
      </c>
      <c r="P109" s="3">
        <f t="shared" si="29"/>
        <v>1074.3</v>
      </c>
      <c r="Q109" s="3">
        <v>891.1</v>
      </c>
      <c r="R109" s="2">
        <v>183.2</v>
      </c>
    </row>
    <row r="110" spans="1:18" ht="63.75">
      <c r="A110" s="2"/>
      <c r="B110" s="8"/>
      <c r="C110" s="62" t="s">
        <v>309</v>
      </c>
      <c r="D110" s="8" t="s">
        <v>32</v>
      </c>
      <c r="E110" s="8" t="s">
        <v>15</v>
      </c>
      <c r="F110" s="8" t="s">
        <v>200</v>
      </c>
      <c r="G110" s="8" t="s">
        <v>194</v>
      </c>
      <c r="H110" s="3"/>
      <c r="I110" s="3">
        <f>I111</f>
        <v>1.1</v>
      </c>
      <c r="J110" s="3">
        <f t="shared" si="27"/>
        <v>1</v>
      </c>
      <c r="K110" s="3">
        <f>K111</f>
        <v>1</v>
      </c>
      <c r="L110" s="3">
        <f>L111</f>
        <v>0</v>
      </c>
      <c r="M110" s="3">
        <f t="shared" si="28"/>
        <v>1.1</v>
      </c>
      <c r="N110" s="3">
        <f>N111</f>
        <v>1.1</v>
      </c>
      <c r="O110" s="3">
        <f>O111</f>
        <v>0</v>
      </c>
      <c r="P110" s="3">
        <f t="shared" si="29"/>
        <v>1.2</v>
      </c>
      <c r="Q110" s="3">
        <f>Q111</f>
        <v>1.2</v>
      </c>
      <c r="R110" s="3">
        <f>R111</f>
        <v>0</v>
      </c>
    </row>
    <row r="111" spans="1:18" ht="25.5">
      <c r="A111" s="2"/>
      <c r="B111" s="8"/>
      <c r="C111" s="62" t="s">
        <v>308</v>
      </c>
      <c r="D111" s="8" t="s">
        <v>32</v>
      </c>
      <c r="E111" s="8" t="s">
        <v>15</v>
      </c>
      <c r="F111" s="8" t="s">
        <v>200</v>
      </c>
      <c r="G111" s="8" t="s">
        <v>198</v>
      </c>
      <c r="H111" s="3"/>
      <c r="I111" s="3">
        <v>1.1</v>
      </c>
      <c r="J111" s="3">
        <f t="shared" si="27"/>
        <v>1</v>
      </c>
      <c r="K111" s="3">
        <v>1</v>
      </c>
      <c r="L111" s="3"/>
      <c r="M111" s="3">
        <f t="shared" si="28"/>
        <v>1.1</v>
      </c>
      <c r="N111" s="3">
        <v>1.1</v>
      </c>
      <c r="O111" s="3"/>
      <c r="P111" s="3">
        <f t="shared" si="29"/>
        <v>1.2</v>
      </c>
      <c r="Q111" s="3">
        <v>1.2</v>
      </c>
      <c r="R111" s="2"/>
    </row>
    <row r="112" spans="1:18" ht="51">
      <c r="A112" s="2"/>
      <c r="B112" s="8"/>
      <c r="C112" s="68" t="s">
        <v>319</v>
      </c>
      <c r="D112" s="8" t="s">
        <v>32</v>
      </c>
      <c r="E112" s="8" t="s">
        <v>15</v>
      </c>
      <c r="F112" s="8" t="s">
        <v>213</v>
      </c>
      <c r="G112" s="8" t="s">
        <v>194</v>
      </c>
      <c r="H112" s="3"/>
      <c r="I112" s="3">
        <f>I113</f>
        <v>20</v>
      </c>
      <c r="J112" s="3">
        <f t="shared" si="27"/>
        <v>20</v>
      </c>
      <c r="K112" s="3">
        <f>K113</f>
        <v>20</v>
      </c>
      <c r="L112" s="3">
        <f>L113</f>
        <v>0</v>
      </c>
      <c r="M112" s="3">
        <f t="shared" si="28"/>
        <v>0</v>
      </c>
      <c r="N112" s="3">
        <f>N113</f>
        <v>0</v>
      </c>
      <c r="O112" s="3">
        <f>O113</f>
        <v>0</v>
      </c>
      <c r="P112" s="3">
        <f t="shared" si="29"/>
        <v>0</v>
      </c>
      <c r="Q112" s="3">
        <f>Q113</f>
        <v>0</v>
      </c>
      <c r="R112" s="3">
        <f>R113</f>
        <v>0</v>
      </c>
    </row>
    <row r="113" spans="1:18" ht="25.5">
      <c r="A113" s="2"/>
      <c r="B113" s="8"/>
      <c r="C113" s="68" t="s">
        <v>299</v>
      </c>
      <c r="D113" s="8" t="s">
        <v>32</v>
      </c>
      <c r="E113" s="8" t="s">
        <v>15</v>
      </c>
      <c r="F113" s="8" t="s">
        <v>213</v>
      </c>
      <c r="G113" s="8" t="s">
        <v>204</v>
      </c>
      <c r="H113" s="3"/>
      <c r="I113" s="3">
        <v>20</v>
      </c>
      <c r="J113" s="3">
        <f t="shared" si="27"/>
        <v>20</v>
      </c>
      <c r="K113" s="3">
        <v>20</v>
      </c>
      <c r="L113" s="3"/>
      <c r="M113" s="3">
        <f t="shared" si="28"/>
        <v>0</v>
      </c>
      <c r="N113" s="3"/>
      <c r="O113" s="3"/>
      <c r="P113" s="3">
        <f t="shared" si="29"/>
        <v>0</v>
      </c>
      <c r="Q113" s="3"/>
      <c r="R113" s="2"/>
    </row>
    <row r="114" spans="1:18" ht="25.5">
      <c r="A114" s="2"/>
      <c r="B114" s="8"/>
      <c r="C114" s="68" t="s">
        <v>320</v>
      </c>
      <c r="D114" s="8" t="s">
        <v>32</v>
      </c>
      <c r="E114" s="8" t="s">
        <v>15</v>
      </c>
      <c r="F114" s="8" t="s">
        <v>212</v>
      </c>
      <c r="G114" s="8" t="s">
        <v>194</v>
      </c>
      <c r="H114" s="3"/>
      <c r="I114" s="3">
        <f>I115</f>
        <v>10</v>
      </c>
      <c r="J114" s="3">
        <f t="shared" si="27"/>
        <v>28</v>
      </c>
      <c r="K114" s="3">
        <f>K115</f>
        <v>28</v>
      </c>
      <c r="L114" s="3">
        <f>L115</f>
        <v>0</v>
      </c>
      <c r="M114" s="3">
        <f t="shared" si="28"/>
        <v>10</v>
      </c>
      <c r="N114" s="3">
        <f>N115</f>
        <v>10</v>
      </c>
      <c r="O114" s="3">
        <f>O115</f>
        <v>0</v>
      </c>
      <c r="P114" s="3">
        <f t="shared" si="29"/>
        <v>0</v>
      </c>
      <c r="Q114" s="3">
        <f>Q115</f>
        <v>0</v>
      </c>
      <c r="R114" s="3">
        <f>R115</f>
        <v>0</v>
      </c>
    </row>
    <row r="115" spans="1:18" ht="25.5">
      <c r="A115" s="2"/>
      <c r="B115" s="8"/>
      <c r="C115" s="68" t="s">
        <v>299</v>
      </c>
      <c r="D115" s="8" t="s">
        <v>32</v>
      </c>
      <c r="E115" s="8" t="s">
        <v>15</v>
      </c>
      <c r="F115" s="8" t="s">
        <v>212</v>
      </c>
      <c r="G115" s="8" t="s">
        <v>204</v>
      </c>
      <c r="H115" s="3"/>
      <c r="I115" s="3">
        <v>10</v>
      </c>
      <c r="J115" s="3">
        <f t="shared" si="27"/>
        <v>28</v>
      </c>
      <c r="K115" s="3">
        <v>28</v>
      </c>
      <c r="L115" s="3"/>
      <c r="M115" s="3">
        <f t="shared" si="28"/>
        <v>10</v>
      </c>
      <c r="N115" s="3">
        <v>10</v>
      </c>
      <c r="O115" s="3"/>
      <c r="P115" s="3">
        <f t="shared" si="29"/>
        <v>0</v>
      </c>
      <c r="Q115" s="3"/>
      <c r="R115" s="2"/>
    </row>
    <row r="116" spans="1:18" ht="38.25">
      <c r="A116" s="2"/>
      <c r="B116" s="8"/>
      <c r="C116" s="68" t="s">
        <v>321</v>
      </c>
      <c r="D116" s="8" t="s">
        <v>32</v>
      </c>
      <c r="E116" s="8" t="s">
        <v>15</v>
      </c>
      <c r="F116" s="8" t="s">
        <v>203</v>
      </c>
      <c r="G116" s="8" t="s">
        <v>194</v>
      </c>
      <c r="H116" s="3"/>
      <c r="I116" s="3">
        <f>I117</f>
        <v>170.6</v>
      </c>
      <c r="J116" s="3">
        <f t="shared" si="27"/>
        <v>242</v>
      </c>
      <c r="K116" s="3">
        <f>K117</f>
        <v>242</v>
      </c>
      <c r="L116" s="3">
        <f>L117</f>
        <v>0</v>
      </c>
      <c r="M116" s="3">
        <f t="shared" si="28"/>
        <v>203</v>
      </c>
      <c r="N116" s="3">
        <f>N117</f>
        <v>203</v>
      </c>
      <c r="O116" s="3">
        <f>O117</f>
        <v>0</v>
      </c>
      <c r="P116" s="3">
        <f t="shared" si="29"/>
        <v>0</v>
      </c>
      <c r="Q116" s="3">
        <f>Q117</f>
        <v>0</v>
      </c>
      <c r="R116" s="3">
        <f>R117</f>
        <v>0</v>
      </c>
    </row>
    <row r="117" spans="1:18" ht="25.5">
      <c r="A117" s="2"/>
      <c r="B117" s="8"/>
      <c r="C117" s="68" t="s">
        <v>299</v>
      </c>
      <c r="D117" s="8" t="s">
        <v>32</v>
      </c>
      <c r="E117" s="8" t="s">
        <v>15</v>
      </c>
      <c r="F117" s="8" t="s">
        <v>203</v>
      </c>
      <c r="G117" s="8" t="s">
        <v>204</v>
      </c>
      <c r="H117" s="3"/>
      <c r="I117" s="3">
        <v>170.6</v>
      </c>
      <c r="J117" s="3">
        <f t="shared" si="27"/>
        <v>242</v>
      </c>
      <c r="K117" s="3">
        <v>242</v>
      </c>
      <c r="L117" s="3"/>
      <c r="M117" s="3">
        <f t="shared" si="28"/>
        <v>203</v>
      </c>
      <c r="N117" s="3">
        <v>203</v>
      </c>
      <c r="O117" s="3"/>
      <c r="P117" s="3">
        <f t="shared" si="29"/>
        <v>0</v>
      </c>
      <c r="Q117" s="3"/>
      <c r="R117" s="2"/>
    </row>
    <row r="118" spans="1:18" ht="15.75">
      <c r="A118" s="2"/>
      <c r="B118" s="8"/>
      <c r="C118" s="74" t="s">
        <v>152</v>
      </c>
      <c r="D118" s="8" t="s">
        <v>23</v>
      </c>
      <c r="E118" s="8" t="s">
        <v>17</v>
      </c>
      <c r="F118" s="8" t="s">
        <v>196</v>
      </c>
      <c r="G118" s="8" t="s">
        <v>194</v>
      </c>
      <c r="H118" s="3">
        <v>1146.7</v>
      </c>
      <c r="I118" s="3">
        <f>I120</f>
        <v>1594.9</v>
      </c>
      <c r="J118" s="3">
        <f aca="true" t="shared" si="30" ref="J118:R118">J120</f>
        <v>2006.9</v>
      </c>
      <c r="K118" s="3">
        <f t="shared" si="30"/>
        <v>1295.3000000000002</v>
      </c>
      <c r="L118" s="3">
        <f t="shared" si="30"/>
        <v>711.6</v>
      </c>
      <c r="M118" s="3">
        <f t="shared" si="30"/>
        <v>2272.5</v>
      </c>
      <c r="N118" s="3">
        <f t="shared" si="30"/>
        <v>2029.5</v>
      </c>
      <c r="O118" s="3">
        <f t="shared" si="30"/>
        <v>243</v>
      </c>
      <c r="P118" s="3">
        <f t="shared" si="30"/>
        <v>2221.7999999999997</v>
      </c>
      <c r="Q118" s="3">
        <f t="shared" si="30"/>
        <v>1847.1999999999998</v>
      </c>
      <c r="R118" s="2">
        <f t="shared" si="30"/>
        <v>374.6</v>
      </c>
    </row>
    <row r="119" spans="1:18" ht="15.75" hidden="1">
      <c r="A119" s="2"/>
      <c r="B119" s="8"/>
      <c r="C119" s="74"/>
      <c r="D119" s="8"/>
      <c r="E119" s="8"/>
      <c r="F119" s="8" t="s">
        <v>196</v>
      </c>
      <c r="G119" s="8" t="s">
        <v>194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2"/>
    </row>
    <row r="120" spans="1:18" ht="15.75">
      <c r="A120" s="2"/>
      <c r="B120" s="8"/>
      <c r="C120" s="74" t="s">
        <v>36</v>
      </c>
      <c r="D120" s="8" t="s">
        <v>23</v>
      </c>
      <c r="E120" s="8" t="s">
        <v>32</v>
      </c>
      <c r="F120" s="8" t="s">
        <v>196</v>
      </c>
      <c r="G120" s="8" t="s">
        <v>194</v>
      </c>
      <c r="H120" s="3"/>
      <c r="I120" s="3">
        <f>I121+I123+I125+I127+I129</f>
        <v>1594.9</v>
      </c>
      <c r="J120" s="3">
        <f>K120+L120</f>
        <v>2006.9</v>
      </c>
      <c r="K120" s="3">
        <f>K121+K123+K125+K127+K129</f>
        <v>1295.3000000000002</v>
      </c>
      <c r="L120" s="3">
        <f>L121+L123+L125+L127+L129</f>
        <v>711.6</v>
      </c>
      <c r="M120" s="3">
        <f>O120+N120</f>
        <v>2272.5</v>
      </c>
      <c r="N120" s="3">
        <f>N121+N123+N125+N127+N129</f>
        <v>2029.5</v>
      </c>
      <c r="O120" s="3">
        <f>O121+O123+O125+O127+O129</f>
        <v>243</v>
      </c>
      <c r="P120" s="3">
        <f>Q120+R120</f>
        <v>2221.7999999999997</v>
      </c>
      <c r="Q120" s="3">
        <f>Q121+Q123+Q125+Q127+Q129</f>
        <v>1847.1999999999998</v>
      </c>
      <c r="R120" s="3">
        <f>R121+R123+R125+R127+R129</f>
        <v>374.6</v>
      </c>
    </row>
    <row r="121" spans="1:18" ht="25.5">
      <c r="A121" s="2"/>
      <c r="B121" s="8"/>
      <c r="C121" s="65" t="s">
        <v>305</v>
      </c>
      <c r="D121" s="8" t="s">
        <v>23</v>
      </c>
      <c r="E121" s="8" t="s">
        <v>32</v>
      </c>
      <c r="F121" s="8" t="s">
        <v>218</v>
      </c>
      <c r="G121" s="8" t="s">
        <v>194</v>
      </c>
      <c r="H121" s="3"/>
      <c r="I121" s="3">
        <f>I122</f>
        <v>1081.5</v>
      </c>
      <c r="J121" s="3">
        <f aca="true" t="shared" si="31" ref="J121:J131">K121+L121</f>
        <v>650.9000000000001</v>
      </c>
      <c r="K121" s="3">
        <f>K122</f>
        <v>437.6</v>
      </c>
      <c r="L121" s="3">
        <f>L122</f>
        <v>213.3</v>
      </c>
      <c r="M121" s="3">
        <f aca="true" t="shared" si="32" ref="M121:M131">O121+N121</f>
        <v>739.5</v>
      </c>
      <c r="N121" s="3">
        <f>N122</f>
        <v>666.7</v>
      </c>
      <c r="O121" s="3">
        <f>O122</f>
        <v>72.8</v>
      </c>
      <c r="P121" s="3">
        <f aca="true" t="shared" si="33" ref="P121:P131">Q121+R121</f>
        <v>794.8</v>
      </c>
      <c r="Q121" s="3">
        <f>Q122</f>
        <v>682.5</v>
      </c>
      <c r="R121" s="3">
        <f>R122</f>
        <v>112.3</v>
      </c>
    </row>
    <row r="122" spans="1:18" ht="25.5">
      <c r="A122" s="2"/>
      <c r="B122" s="8"/>
      <c r="C122" s="68" t="s">
        <v>316</v>
      </c>
      <c r="D122" s="8" t="s">
        <v>23</v>
      </c>
      <c r="E122" s="8" t="s">
        <v>32</v>
      </c>
      <c r="F122" s="8" t="s">
        <v>218</v>
      </c>
      <c r="G122" s="8" t="s">
        <v>198</v>
      </c>
      <c r="H122" s="3"/>
      <c r="I122" s="3">
        <v>1081.5</v>
      </c>
      <c r="J122" s="3">
        <f t="shared" si="31"/>
        <v>650.9000000000001</v>
      </c>
      <c r="K122" s="3">
        <v>437.6</v>
      </c>
      <c r="L122" s="3">
        <v>213.3</v>
      </c>
      <c r="M122" s="3">
        <f t="shared" si="32"/>
        <v>739.5</v>
      </c>
      <c r="N122" s="3">
        <v>666.7</v>
      </c>
      <c r="O122" s="3">
        <v>72.8</v>
      </c>
      <c r="P122" s="3">
        <f t="shared" si="33"/>
        <v>794.8</v>
      </c>
      <c r="Q122" s="3">
        <v>682.5</v>
      </c>
      <c r="R122" s="2">
        <v>112.3</v>
      </c>
    </row>
    <row r="123" spans="1:18" ht="25.5">
      <c r="A123" s="2"/>
      <c r="B123" s="8"/>
      <c r="C123" s="65" t="s">
        <v>322</v>
      </c>
      <c r="D123" s="8" t="s">
        <v>23</v>
      </c>
      <c r="E123" s="8" t="s">
        <v>32</v>
      </c>
      <c r="F123" s="8" t="s">
        <v>217</v>
      </c>
      <c r="G123" s="8" t="s">
        <v>194</v>
      </c>
      <c r="H123" s="3"/>
      <c r="I123" s="3">
        <f>I124</f>
        <v>168</v>
      </c>
      <c r="J123" s="3">
        <f t="shared" si="31"/>
        <v>74</v>
      </c>
      <c r="K123" s="3">
        <f>K124</f>
        <v>74</v>
      </c>
      <c r="L123" s="3">
        <f>L124</f>
        <v>0</v>
      </c>
      <c r="M123" s="3">
        <f t="shared" si="32"/>
        <v>80</v>
      </c>
      <c r="N123" s="3">
        <f>N124</f>
        <v>80</v>
      </c>
      <c r="O123" s="3">
        <f>O124</f>
        <v>0</v>
      </c>
      <c r="P123" s="3">
        <f t="shared" si="33"/>
        <v>86.1</v>
      </c>
      <c r="Q123" s="3">
        <f>Q124</f>
        <v>86.1</v>
      </c>
      <c r="R123" s="3">
        <f>R124</f>
        <v>0</v>
      </c>
    </row>
    <row r="124" spans="1:18" ht="25.5">
      <c r="A124" s="2"/>
      <c r="B124" s="8"/>
      <c r="C124" s="65" t="s">
        <v>299</v>
      </c>
      <c r="D124" s="8" t="s">
        <v>23</v>
      </c>
      <c r="E124" s="8" t="s">
        <v>32</v>
      </c>
      <c r="F124" s="8" t="s">
        <v>217</v>
      </c>
      <c r="G124" s="8" t="s">
        <v>204</v>
      </c>
      <c r="H124" s="3"/>
      <c r="I124" s="3">
        <v>168</v>
      </c>
      <c r="J124" s="3">
        <f t="shared" si="31"/>
        <v>74</v>
      </c>
      <c r="K124" s="3">
        <v>74</v>
      </c>
      <c r="L124" s="3"/>
      <c r="M124" s="3">
        <f t="shared" si="32"/>
        <v>80</v>
      </c>
      <c r="N124" s="3">
        <v>80</v>
      </c>
      <c r="O124" s="3"/>
      <c r="P124" s="3">
        <f t="shared" si="33"/>
        <v>86.1</v>
      </c>
      <c r="Q124" s="3">
        <v>86.1</v>
      </c>
      <c r="R124" s="2"/>
    </row>
    <row r="125" spans="1:18" ht="38.25">
      <c r="A125" s="2"/>
      <c r="B125" s="8"/>
      <c r="C125" s="62" t="s">
        <v>307</v>
      </c>
      <c r="D125" s="8" t="s">
        <v>23</v>
      </c>
      <c r="E125" s="8" t="s">
        <v>32</v>
      </c>
      <c r="F125" s="8" t="s">
        <v>199</v>
      </c>
      <c r="G125" s="8" t="s">
        <v>194</v>
      </c>
      <c r="H125" s="3"/>
      <c r="I125" s="3">
        <f>I126</f>
        <v>110.5</v>
      </c>
      <c r="J125" s="3">
        <f t="shared" si="31"/>
        <v>1067</v>
      </c>
      <c r="K125" s="3">
        <f>K126</f>
        <v>568.7</v>
      </c>
      <c r="L125" s="3">
        <f>L126</f>
        <v>498.3</v>
      </c>
      <c r="M125" s="3">
        <f t="shared" si="32"/>
        <v>1237.2</v>
      </c>
      <c r="N125" s="3">
        <f>N126</f>
        <v>1067</v>
      </c>
      <c r="O125" s="3">
        <f>O126</f>
        <v>170.2</v>
      </c>
      <c r="P125" s="3">
        <f t="shared" si="33"/>
        <v>1329.3</v>
      </c>
      <c r="Q125" s="3">
        <f>Q126</f>
        <v>1067</v>
      </c>
      <c r="R125" s="3">
        <f>R126</f>
        <v>262.3</v>
      </c>
    </row>
    <row r="126" spans="1:18" ht="25.5">
      <c r="A126" s="2"/>
      <c r="B126" s="8"/>
      <c r="C126" s="62" t="s">
        <v>308</v>
      </c>
      <c r="D126" s="8" t="s">
        <v>23</v>
      </c>
      <c r="E126" s="8" t="s">
        <v>32</v>
      </c>
      <c r="F126" s="8" t="s">
        <v>199</v>
      </c>
      <c r="G126" s="8" t="s">
        <v>198</v>
      </c>
      <c r="H126" s="3"/>
      <c r="I126" s="3">
        <v>110.5</v>
      </c>
      <c r="J126" s="3">
        <f t="shared" si="31"/>
        <v>1067</v>
      </c>
      <c r="K126" s="3">
        <v>568.7</v>
      </c>
      <c r="L126" s="3">
        <v>498.3</v>
      </c>
      <c r="M126" s="3">
        <f t="shared" si="32"/>
        <v>1237.2</v>
      </c>
      <c r="N126" s="3">
        <v>1067</v>
      </c>
      <c r="O126" s="3">
        <v>170.2</v>
      </c>
      <c r="P126" s="3">
        <f t="shared" si="33"/>
        <v>1329.3</v>
      </c>
      <c r="Q126" s="3">
        <v>1067</v>
      </c>
      <c r="R126" s="2">
        <v>262.3</v>
      </c>
    </row>
    <row r="127" spans="1:18" ht="63.75">
      <c r="A127" s="2"/>
      <c r="B127" s="8"/>
      <c r="C127" s="62" t="s">
        <v>309</v>
      </c>
      <c r="D127" s="8" t="s">
        <v>23</v>
      </c>
      <c r="E127" s="8" t="s">
        <v>32</v>
      </c>
      <c r="F127" s="8" t="s">
        <v>200</v>
      </c>
      <c r="G127" s="8" t="s">
        <v>194</v>
      </c>
      <c r="H127" s="3"/>
      <c r="I127" s="3">
        <f>I128</f>
        <v>9.9</v>
      </c>
      <c r="J127" s="3">
        <f t="shared" si="31"/>
        <v>10</v>
      </c>
      <c r="K127" s="3">
        <f>K128</f>
        <v>10</v>
      </c>
      <c r="L127" s="3">
        <f>L128</f>
        <v>0</v>
      </c>
      <c r="M127" s="3">
        <f t="shared" si="32"/>
        <v>10.8</v>
      </c>
      <c r="N127" s="3">
        <f>N128</f>
        <v>10.8</v>
      </c>
      <c r="O127" s="3">
        <f>O128</f>
        <v>0</v>
      </c>
      <c r="P127" s="3">
        <f t="shared" si="33"/>
        <v>11.6</v>
      </c>
      <c r="Q127" s="3">
        <f>Q128</f>
        <v>11.6</v>
      </c>
      <c r="R127" s="3">
        <f>R128</f>
        <v>0</v>
      </c>
    </row>
    <row r="128" spans="1:18" ht="25.5">
      <c r="A128" s="2"/>
      <c r="B128" s="8"/>
      <c r="C128" s="62" t="s">
        <v>308</v>
      </c>
      <c r="D128" s="8" t="s">
        <v>23</v>
      </c>
      <c r="E128" s="8" t="s">
        <v>32</v>
      </c>
      <c r="F128" s="8" t="s">
        <v>200</v>
      </c>
      <c r="G128" s="8" t="s">
        <v>198</v>
      </c>
      <c r="H128" s="3"/>
      <c r="I128" s="3">
        <v>9.9</v>
      </c>
      <c r="J128" s="3">
        <f t="shared" si="31"/>
        <v>10</v>
      </c>
      <c r="K128" s="3">
        <v>10</v>
      </c>
      <c r="L128" s="3"/>
      <c r="M128" s="3">
        <f t="shared" si="32"/>
        <v>10.8</v>
      </c>
      <c r="N128" s="3">
        <v>10.8</v>
      </c>
      <c r="O128" s="3"/>
      <c r="P128" s="3">
        <f t="shared" si="33"/>
        <v>11.6</v>
      </c>
      <c r="Q128" s="3">
        <v>11.6</v>
      </c>
      <c r="R128" s="2"/>
    </row>
    <row r="129" spans="1:18" ht="38.25">
      <c r="A129" s="2"/>
      <c r="B129" s="8"/>
      <c r="C129" s="65" t="s">
        <v>323</v>
      </c>
      <c r="D129" s="8" t="s">
        <v>23</v>
      </c>
      <c r="E129" s="8" t="s">
        <v>32</v>
      </c>
      <c r="F129" s="8" t="s">
        <v>216</v>
      </c>
      <c r="G129" s="8" t="s">
        <v>194</v>
      </c>
      <c r="H129" s="3"/>
      <c r="I129" s="3">
        <f>I130+I131</f>
        <v>225</v>
      </c>
      <c r="J129" s="3">
        <f t="shared" si="31"/>
        <v>205</v>
      </c>
      <c r="K129" s="3">
        <f>K130+K131</f>
        <v>205</v>
      </c>
      <c r="L129" s="3">
        <f>L130+L131</f>
        <v>0</v>
      </c>
      <c r="M129" s="3">
        <f t="shared" si="32"/>
        <v>205</v>
      </c>
      <c r="N129" s="3">
        <f>N130+N131</f>
        <v>205</v>
      </c>
      <c r="O129" s="3">
        <f>O130+O131</f>
        <v>0</v>
      </c>
      <c r="P129" s="3">
        <f t="shared" si="33"/>
        <v>0</v>
      </c>
      <c r="Q129" s="3">
        <f>Q130+Q131</f>
        <v>0</v>
      </c>
      <c r="R129" s="3">
        <f>R130+R131</f>
        <v>0</v>
      </c>
    </row>
    <row r="130" spans="1:18" ht="15.75">
      <c r="A130" s="2"/>
      <c r="B130" s="8"/>
      <c r="C130" s="62" t="s">
        <v>301</v>
      </c>
      <c r="D130" s="8" t="s">
        <v>23</v>
      </c>
      <c r="E130" s="8" t="s">
        <v>32</v>
      </c>
      <c r="F130" s="8" t="s">
        <v>216</v>
      </c>
      <c r="G130" s="8" t="s">
        <v>195</v>
      </c>
      <c r="H130" s="3"/>
      <c r="I130" s="3">
        <v>40</v>
      </c>
      <c r="J130" s="3">
        <f t="shared" si="31"/>
        <v>0</v>
      </c>
      <c r="K130" s="3"/>
      <c r="L130" s="3"/>
      <c r="M130" s="3">
        <f t="shared" si="32"/>
        <v>0</v>
      </c>
      <c r="N130" s="3"/>
      <c r="O130" s="3"/>
      <c r="P130" s="3">
        <f t="shared" si="33"/>
        <v>0</v>
      </c>
      <c r="Q130" s="3"/>
      <c r="R130" s="2"/>
    </row>
    <row r="131" spans="1:18" ht="25.5">
      <c r="A131" s="2"/>
      <c r="B131" s="8"/>
      <c r="C131" s="65" t="s">
        <v>299</v>
      </c>
      <c r="D131" s="8" t="s">
        <v>23</v>
      </c>
      <c r="E131" s="8" t="s">
        <v>32</v>
      </c>
      <c r="F131" s="8" t="s">
        <v>216</v>
      </c>
      <c r="G131" s="8" t="s">
        <v>204</v>
      </c>
      <c r="H131" s="3"/>
      <c r="I131" s="3">
        <v>185</v>
      </c>
      <c r="J131" s="3">
        <f t="shared" si="31"/>
        <v>205</v>
      </c>
      <c r="K131" s="3">
        <v>205</v>
      </c>
      <c r="L131" s="3"/>
      <c r="M131" s="3">
        <f t="shared" si="32"/>
        <v>205</v>
      </c>
      <c r="N131" s="3">
        <v>205</v>
      </c>
      <c r="O131" s="3"/>
      <c r="P131" s="3">
        <f t="shared" si="33"/>
        <v>0</v>
      </c>
      <c r="Q131" s="3"/>
      <c r="R131" s="2"/>
    </row>
    <row r="132" spans="1:18" ht="15.75">
      <c r="A132" s="2"/>
      <c r="B132" s="8"/>
      <c r="C132" s="9" t="s">
        <v>104</v>
      </c>
      <c r="D132" s="8"/>
      <c r="E132" s="6"/>
      <c r="F132" s="6"/>
      <c r="G132" s="6"/>
      <c r="H132" s="4">
        <f aca="true" t="shared" si="34" ref="H132:R132">H65+H69+H80+H118</f>
        <v>14777.2</v>
      </c>
      <c r="I132" s="4">
        <f t="shared" si="34"/>
        <v>26030.699999999997</v>
      </c>
      <c r="J132" s="4">
        <f t="shared" si="34"/>
        <v>29568.9</v>
      </c>
      <c r="K132" s="4">
        <f t="shared" si="34"/>
        <v>21824.899999999998</v>
      </c>
      <c r="L132" s="4">
        <f>L65+L69+L80+L118</f>
        <v>7744</v>
      </c>
      <c r="M132" s="4">
        <f t="shared" si="34"/>
        <v>52888.4</v>
      </c>
      <c r="N132" s="4">
        <f t="shared" si="34"/>
        <v>50166.299999999996</v>
      </c>
      <c r="O132" s="4">
        <f t="shared" si="34"/>
        <v>2722.1</v>
      </c>
      <c r="P132" s="4">
        <f t="shared" si="34"/>
        <v>77799.9</v>
      </c>
      <c r="Q132" s="4">
        <f t="shared" si="34"/>
        <v>73559.59999999999</v>
      </c>
      <c r="R132" s="4">
        <f t="shared" si="34"/>
        <v>4240.3</v>
      </c>
    </row>
    <row r="133" spans="1:18" s="11" customFormat="1" ht="15.75">
      <c r="A133" s="5"/>
      <c r="B133" s="6"/>
      <c r="C133" s="9" t="s">
        <v>137</v>
      </c>
      <c r="D133" s="6"/>
      <c r="E133" s="6"/>
      <c r="F133" s="6"/>
      <c r="G133" s="6"/>
      <c r="H133" s="4">
        <v>187</v>
      </c>
      <c r="I133" s="4">
        <v>425.6</v>
      </c>
      <c r="J133" s="4">
        <v>495</v>
      </c>
      <c r="K133" s="4">
        <v>495</v>
      </c>
      <c r="L133" s="4"/>
      <c r="M133" s="4">
        <v>418</v>
      </c>
      <c r="N133" s="4">
        <v>418</v>
      </c>
      <c r="O133" s="4"/>
      <c r="P133" s="4"/>
      <c r="Q133" s="4"/>
      <c r="R133" s="5"/>
    </row>
    <row r="134" spans="1:18" ht="15.75">
      <c r="A134" s="2"/>
      <c r="B134" s="8"/>
      <c r="C134" s="74"/>
      <c r="D134" s="8"/>
      <c r="E134" s="8"/>
      <c r="F134" s="8"/>
      <c r="G134" s="8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2"/>
    </row>
    <row r="135" spans="1:18" ht="15.75">
      <c r="A135" s="2">
        <v>3</v>
      </c>
      <c r="B135" s="6" t="s">
        <v>37</v>
      </c>
      <c r="C135" s="7" t="s">
        <v>38</v>
      </c>
      <c r="D135" s="8"/>
      <c r="E135" s="8"/>
      <c r="F135" s="8"/>
      <c r="G135" s="8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2"/>
    </row>
    <row r="136" spans="1:18" ht="34.5" customHeight="1">
      <c r="A136" s="2"/>
      <c r="B136" s="6"/>
      <c r="C136" s="74" t="s">
        <v>148</v>
      </c>
      <c r="D136" s="8" t="s">
        <v>32</v>
      </c>
      <c r="E136" s="8" t="s">
        <v>17</v>
      </c>
      <c r="F136" s="8" t="s">
        <v>196</v>
      </c>
      <c r="G136" s="8" t="s">
        <v>194</v>
      </c>
      <c r="H136" s="3">
        <v>1294</v>
      </c>
      <c r="I136" s="3">
        <f>I137</f>
        <v>331</v>
      </c>
      <c r="J136" s="3"/>
      <c r="K136" s="3"/>
      <c r="L136" s="3"/>
      <c r="M136" s="3"/>
      <c r="N136" s="3"/>
      <c r="O136" s="3"/>
      <c r="P136" s="3"/>
      <c r="Q136" s="3"/>
      <c r="R136" s="2"/>
    </row>
    <row r="137" spans="1:18" ht="15.75">
      <c r="A137" s="2"/>
      <c r="B137" s="8"/>
      <c r="C137" s="74" t="s">
        <v>39</v>
      </c>
      <c r="D137" s="8" t="s">
        <v>32</v>
      </c>
      <c r="E137" s="8" t="s">
        <v>20</v>
      </c>
      <c r="F137" s="8" t="s">
        <v>196</v>
      </c>
      <c r="G137" s="8" t="s">
        <v>194</v>
      </c>
      <c r="H137" s="3"/>
      <c r="I137" s="3">
        <f>I138</f>
        <v>331</v>
      </c>
      <c r="J137" s="3"/>
      <c r="K137" s="3"/>
      <c r="L137" s="3"/>
      <c r="M137" s="3"/>
      <c r="N137" s="3"/>
      <c r="O137" s="3"/>
      <c r="P137" s="3"/>
      <c r="Q137" s="3"/>
      <c r="R137" s="2"/>
    </row>
    <row r="138" spans="1:18" ht="38.25">
      <c r="A138" s="2"/>
      <c r="B138" s="8"/>
      <c r="C138" s="65" t="s">
        <v>315</v>
      </c>
      <c r="D138" s="8" t="s">
        <v>32</v>
      </c>
      <c r="E138" s="8" t="s">
        <v>20</v>
      </c>
      <c r="F138" s="8" t="s">
        <v>219</v>
      </c>
      <c r="G138" s="8" t="s">
        <v>194</v>
      </c>
      <c r="H138" s="3"/>
      <c r="I138" s="3">
        <f>I139</f>
        <v>331</v>
      </c>
      <c r="J138" s="3"/>
      <c r="K138" s="3"/>
      <c r="L138" s="3"/>
      <c r="M138" s="3"/>
      <c r="N138" s="3"/>
      <c r="O138" s="3"/>
      <c r="P138" s="3"/>
      <c r="Q138" s="3"/>
      <c r="R138" s="2"/>
    </row>
    <row r="139" spans="1:18" ht="15.75">
      <c r="A139" s="2"/>
      <c r="B139" s="8"/>
      <c r="C139" s="65" t="s">
        <v>324</v>
      </c>
      <c r="D139" s="8" t="s">
        <v>32</v>
      </c>
      <c r="E139" s="8" t="s">
        <v>20</v>
      </c>
      <c r="F139" s="8" t="s">
        <v>219</v>
      </c>
      <c r="G139" s="8" t="s">
        <v>220</v>
      </c>
      <c r="H139" s="3"/>
      <c r="I139" s="3">
        <v>331</v>
      </c>
      <c r="J139" s="3"/>
      <c r="K139" s="3"/>
      <c r="L139" s="3"/>
      <c r="M139" s="3"/>
      <c r="N139" s="3"/>
      <c r="O139" s="3"/>
      <c r="P139" s="3"/>
      <c r="Q139" s="3"/>
      <c r="R139" s="2"/>
    </row>
    <row r="140" spans="1:18" ht="15.75">
      <c r="A140" s="2"/>
      <c r="B140" s="8"/>
      <c r="C140" s="9" t="s">
        <v>104</v>
      </c>
      <c r="D140" s="6"/>
      <c r="E140" s="6"/>
      <c r="F140" s="6"/>
      <c r="G140" s="6"/>
      <c r="H140" s="4">
        <f>H136</f>
        <v>1294</v>
      </c>
      <c r="I140" s="4">
        <f aca="true" t="shared" si="35" ref="I140:R140">I136</f>
        <v>331</v>
      </c>
      <c r="J140" s="4">
        <f t="shared" si="35"/>
        <v>0</v>
      </c>
      <c r="K140" s="4">
        <f t="shared" si="35"/>
        <v>0</v>
      </c>
      <c r="L140" s="4">
        <f t="shared" si="35"/>
        <v>0</v>
      </c>
      <c r="M140" s="4">
        <f t="shared" si="35"/>
        <v>0</v>
      </c>
      <c r="N140" s="4">
        <f t="shared" si="35"/>
        <v>0</v>
      </c>
      <c r="O140" s="4">
        <f t="shared" si="35"/>
        <v>0</v>
      </c>
      <c r="P140" s="4">
        <f t="shared" si="35"/>
        <v>0</v>
      </c>
      <c r="Q140" s="4">
        <f t="shared" si="35"/>
        <v>0</v>
      </c>
      <c r="R140" s="5">
        <f t="shared" si="35"/>
        <v>0</v>
      </c>
    </row>
    <row r="141" spans="1:18" ht="15.75">
      <c r="A141" s="2"/>
      <c r="B141" s="8"/>
      <c r="C141" s="74"/>
      <c r="D141" s="8"/>
      <c r="E141" s="8"/>
      <c r="F141" s="8"/>
      <c r="G141" s="8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2"/>
    </row>
    <row r="142" spans="1:18" ht="15.75">
      <c r="A142" s="2">
        <v>4</v>
      </c>
      <c r="B142" s="6" t="s">
        <v>40</v>
      </c>
      <c r="C142" s="7" t="s">
        <v>41</v>
      </c>
      <c r="D142" s="8"/>
      <c r="E142" s="8"/>
      <c r="F142" s="8"/>
      <c r="G142" s="8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2"/>
    </row>
    <row r="143" spans="1:18" ht="35.25" customHeight="1">
      <c r="A143" s="2"/>
      <c r="B143" s="6"/>
      <c r="C143" s="74" t="s">
        <v>148</v>
      </c>
      <c r="D143" s="8" t="s">
        <v>32</v>
      </c>
      <c r="E143" s="8" t="s">
        <v>17</v>
      </c>
      <c r="F143" s="8" t="s">
        <v>196</v>
      </c>
      <c r="G143" s="8" t="s">
        <v>194</v>
      </c>
      <c r="H143" s="3">
        <v>979</v>
      </c>
      <c r="I143" s="3">
        <f>I144</f>
        <v>159.9</v>
      </c>
      <c r="J143" s="3"/>
      <c r="K143" s="3"/>
      <c r="L143" s="3"/>
      <c r="M143" s="3"/>
      <c r="N143" s="3"/>
      <c r="O143" s="3"/>
      <c r="P143" s="3"/>
      <c r="Q143" s="3"/>
      <c r="R143" s="2"/>
    </row>
    <row r="144" spans="1:18" ht="15.75">
      <c r="A144" s="2"/>
      <c r="B144" s="8"/>
      <c r="C144" s="74" t="s">
        <v>42</v>
      </c>
      <c r="D144" s="8" t="s">
        <v>32</v>
      </c>
      <c r="E144" s="8" t="s">
        <v>27</v>
      </c>
      <c r="F144" s="8" t="s">
        <v>196</v>
      </c>
      <c r="G144" s="8" t="s">
        <v>194</v>
      </c>
      <c r="H144" s="3"/>
      <c r="I144" s="3">
        <f>I145</f>
        <v>159.9</v>
      </c>
      <c r="J144" s="3"/>
      <c r="K144" s="3"/>
      <c r="L144" s="3"/>
      <c r="M144" s="3"/>
      <c r="N144" s="3"/>
      <c r="O144" s="3"/>
      <c r="P144" s="3"/>
      <c r="Q144" s="3"/>
      <c r="R144" s="2"/>
    </row>
    <row r="145" spans="1:18" ht="25.5">
      <c r="A145" s="2"/>
      <c r="B145" s="8"/>
      <c r="C145" s="65" t="s">
        <v>305</v>
      </c>
      <c r="D145" s="8" t="s">
        <v>32</v>
      </c>
      <c r="E145" s="8" t="s">
        <v>27</v>
      </c>
      <c r="F145" s="8" t="s">
        <v>221</v>
      </c>
      <c r="G145" s="8" t="s">
        <v>194</v>
      </c>
      <c r="H145" s="3"/>
      <c r="I145" s="3">
        <f>I146</f>
        <v>159.9</v>
      </c>
      <c r="J145" s="3"/>
      <c r="K145" s="3"/>
      <c r="L145" s="3"/>
      <c r="M145" s="3"/>
      <c r="N145" s="3"/>
      <c r="O145" s="3"/>
      <c r="P145" s="3"/>
      <c r="Q145" s="3"/>
      <c r="R145" s="2"/>
    </row>
    <row r="146" spans="1:18" ht="25.5">
      <c r="A146" s="2"/>
      <c r="B146" s="8"/>
      <c r="C146" s="68" t="s">
        <v>316</v>
      </c>
      <c r="D146" s="8" t="s">
        <v>32</v>
      </c>
      <c r="E146" s="8" t="s">
        <v>27</v>
      </c>
      <c r="F146" s="8" t="s">
        <v>221</v>
      </c>
      <c r="G146" s="8" t="s">
        <v>198</v>
      </c>
      <c r="H146" s="3"/>
      <c r="I146" s="3">
        <v>159.9</v>
      </c>
      <c r="J146" s="3"/>
      <c r="K146" s="3"/>
      <c r="L146" s="3"/>
      <c r="M146" s="3"/>
      <c r="N146" s="3"/>
      <c r="O146" s="3"/>
      <c r="P146" s="3"/>
      <c r="Q146" s="3"/>
      <c r="R146" s="2"/>
    </row>
    <row r="147" spans="1:18" ht="15.75">
      <c r="A147" s="2"/>
      <c r="B147" s="8"/>
      <c r="C147" s="9" t="s">
        <v>104</v>
      </c>
      <c r="D147" s="8"/>
      <c r="E147" s="8"/>
      <c r="F147" s="8"/>
      <c r="G147" s="8"/>
      <c r="H147" s="4">
        <f>H143</f>
        <v>979</v>
      </c>
      <c r="I147" s="4">
        <f>I143</f>
        <v>159.9</v>
      </c>
      <c r="J147" s="4">
        <f aca="true" t="shared" si="36" ref="J147:R147">J143</f>
        <v>0</v>
      </c>
      <c r="K147" s="4">
        <f t="shared" si="36"/>
        <v>0</v>
      </c>
      <c r="L147" s="4">
        <f t="shared" si="36"/>
        <v>0</v>
      </c>
      <c r="M147" s="4">
        <f t="shared" si="36"/>
        <v>0</v>
      </c>
      <c r="N147" s="4">
        <f t="shared" si="36"/>
        <v>0</v>
      </c>
      <c r="O147" s="4">
        <f t="shared" si="36"/>
        <v>0</v>
      </c>
      <c r="P147" s="4">
        <f t="shared" si="36"/>
        <v>0</v>
      </c>
      <c r="Q147" s="4">
        <f t="shared" si="36"/>
        <v>0</v>
      </c>
      <c r="R147" s="5">
        <f t="shared" si="36"/>
        <v>0</v>
      </c>
    </row>
    <row r="148" spans="1:18" ht="15.75">
      <c r="A148" s="2"/>
      <c r="B148" s="8"/>
      <c r="C148" s="74"/>
      <c r="D148" s="8"/>
      <c r="E148" s="8"/>
      <c r="F148" s="8"/>
      <c r="G148" s="8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2"/>
    </row>
    <row r="149" spans="1:18" ht="15.75">
      <c r="A149" s="2">
        <v>5</v>
      </c>
      <c r="B149" s="6" t="s">
        <v>43</v>
      </c>
      <c r="C149" s="7" t="s">
        <v>44</v>
      </c>
      <c r="D149" s="8"/>
      <c r="E149" s="8"/>
      <c r="F149" s="8"/>
      <c r="G149" s="8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2"/>
    </row>
    <row r="150" spans="1:18" ht="15.75">
      <c r="A150" s="2"/>
      <c r="B150" s="6"/>
      <c r="C150" s="74" t="s">
        <v>145</v>
      </c>
      <c r="D150" s="8" t="s">
        <v>20</v>
      </c>
      <c r="E150" s="8" t="s">
        <v>17</v>
      </c>
      <c r="F150" s="8" t="s">
        <v>196</v>
      </c>
      <c r="G150" s="8" t="s">
        <v>194</v>
      </c>
      <c r="H150" s="3">
        <v>361.4</v>
      </c>
      <c r="I150" s="3">
        <f>I152</f>
        <v>768.4</v>
      </c>
      <c r="J150" s="3">
        <f aca="true" t="shared" si="37" ref="J150:R150">J152</f>
        <v>0</v>
      </c>
      <c r="K150" s="3">
        <f t="shared" si="37"/>
        <v>0</v>
      </c>
      <c r="L150" s="3">
        <f t="shared" si="37"/>
        <v>0</v>
      </c>
      <c r="M150" s="3">
        <f t="shared" si="37"/>
        <v>0</v>
      </c>
      <c r="N150" s="3">
        <f t="shared" si="37"/>
        <v>0</v>
      </c>
      <c r="O150" s="3">
        <f t="shared" si="37"/>
        <v>0</v>
      </c>
      <c r="P150" s="3">
        <f t="shared" si="37"/>
        <v>0</v>
      </c>
      <c r="Q150" s="3">
        <f t="shared" si="37"/>
        <v>0</v>
      </c>
      <c r="R150" s="2">
        <f t="shared" si="37"/>
        <v>0</v>
      </c>
    </row>
    <row r="151" spans="1:18" ht="15.75" hidden="1">
      <c r="A151" s="2"/>
      <c r="B151" s="8"/>
      <c r="C151" s="74"/>
      <c r="D151" s="8"/>
      <c r="E151" s="8"/>
      <c r="F151" s="8" t="s">
        <v>196</v>
      </c>
      <c r="G151" s="8" t="s">
        <v>194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2"/>
    </row>
    <row r="152" spans="1:18" ht="26.25">
      <c r="A152" s="2"/>
      <c r="B152" s="8"/>
      <c r="C152" s="74" t="s">
        <v>22</v>
      </c>
      <c r="D152" s="8" t="s">
        <v>20</v>
      </c>
      <c r="E152" s="8" t="s">
        <v>21</v>
      </c>
      <c r="F152" s="8" t="s">
        <v>196</v>
      </c>
      <c r="G152" s="8" t="s">
        <v>194</v>
      </c>
      <c r="H152" s="3"/>
      <c r="I152" s="3">
        <f>I153</f>
        <v>768.4</v>
      </c>
      <c r="J152" s="3">
        <f>K152+L152</f>
        <v>0</v>
      </c>
      <c r="K152" s="3"/>
      <c r="L152" s="3">
        <v>0</v>
      </c>
      <c r="M152" s="3">
        <f>N152+O152</f>
        <v>0</v>
      </c>
      <c r="N152" s="3"/>
      <c r="O152" s="3">
        <v>0</v>
      </c>
      <c r="P152" s="3">
        <f>Q152+R152</f>
        <v>0</v>
      </c>
      <c r="Q152" s="3"/>
      <c r="R152" s="2">
        <v>0</v>
      </c>
    </row>
    <row r="153" spans="1:18" ht="38.25">
      <c r="A153" s="2"/>
      <c r="B153" s="8"/>
      <c r="C153" s="62" t="s">
        <v>310</v>
      </c>
      <c r="D153" s="8" t="s">
        <v>20</v>
      </c>
      <c r="E153" s="8" t="s">
        <v>21</v>
      </c>
      <c r="F153" s="8" t="s">
        <v>193</v>
      </c>
      <c r="G153" s="8" t="s">
        <v>194</v>
      </c>
      <c r="H153" s="3"/>
      <c r="I153" s="3">
        <f>I154</f>
        <v>768.4</v>
      </c>
      <c r="J153" s="3"/>
      <c r="K153" s="3"/>
      <c r="L153" s="3"/>
      <c r="M153" s="3"/>
      <c r="N153" s="3"/>
      <c r="O153" s="3"/>
      <c r="P153" s="3"/>
      <c r="Q153" s="3"/>
      <c r="R153" s="2"/>
    </row>
    <row r="154" spans="1:18" ht="15.75">
      <c r="A154" s="2"/>
      <c r="B154" s="8"/>
      <c r="C154" s="62" t="s">
        <v>301</v>
      </c>
      <c r="D154" s="8" t="s">
        <v>20</v>
      </c>
      <c r="E154" s="8" t="s">
        <v>21</v>
      </c>
      <c r="F154" s="8" t="s">
        <v>193</v>
      </c>
      <c r="G154" s="8" t="s">
        <v>195</v>
      </c>
      <c r="H154" s="3"/>
      <c r="I154" s="3">
        <v>768.4</v>
      </c>
      <c r="J154" s="3"/>
      <c r="K154" s="3"/>
      <c r="L154" s="3"/>
      <c r="M154" s="3"/>
      <c r="N154" s="3"/>
      <c r="O154" s="3"/>
      <c r="P154" s="3"/>
      <c r="Q154" s="3"/>
      <c r="R154" s="2"/>
    </row>
    <row r="155" spans="1:18" ht="15.75">
      <c r="A155" s="2"/>
      <c r="B155" s="8"/>
      <c r="C155" s="74" t="s">
        <v>65</v>
      </c>
      <c r="D155" s="8" t="s">
        <v>47</v>
      </c>
      <c r="E155" s="8" t="s">
        <v>17</v>
      </c>
      <c r="F155" s="8" t="s">
        <v>196</v>
      </c>
      <c r="G155" s="8" t="s">
        <v>194</v>
      </c>
      <c r="H155" s="3"/>
      <c r="I155" s="3">
        <f>I156</f>
        <v>100</v>
      </c>
      <c r="J155" s="3">
        <f aca="true" t="shared" si="38" ref="J155:R155">J156</f>
        <v>0</v>
      </c>
      <c r="K155" s="3">
        <f t="shared" si="38"/>
        <v>0</v>
      </c>
      <c r="L155" s="3">
        <f t="shared" si="38"/>
        <v>0</v>
      </c>
      <c r="M155" s="3">
        <f t="shared" si="38"/>
        <v>0</v>
      </c>
      <c r="N155" s="3">
        <f t="shared" si="38"/>
        <v>0</v>
      </c>
      <c r="O155" s="3">
        <f t="shared" si="38"/>
        <v>0</v>
      </c>
      <c r="P155" s="3">
        <f t="shared" si="38"/>
        <v>0</v>
      </c>
      <c r="Q155" s="3">
        <f t="shared" si="38"/>
        <v>0</v>
      </c>
      <c r="R155" s="3">
        <f t="shared" si="38"/>
        <v>0</v>
      </c>
    </row>
    <row r="156" spans="1:18" ht="15.75">
      <c r="A156" s="2"/>
      <c r="B156" s="8"/>
      <c r="C156" s="74" t="s">
        <v>71</v>
      </c>
      <c r="D156" s="8" t="s">
        <v>47</v>
      </c>
      <c r="E156" s="8" t="s">
        <v>25</v>
      </c>
      <c r="F156" s="8" t="s">
        <v>196</v>
      </c>
      <c r="G156" s="8" t="s">
        <v>194</v>
      </c>
      <c r="H156" s="3"/>
      <c r="I156" s="3">
        <f>I157</f>
        <v>100</v>
      </c>
      <c r="J156" s="3"/>
      <c r="K156" s="3"/>
      <c r="L156" s="3"/>
      <c r="M156" s="3"/>
      <c r="N156" s="3"/>
      <c r="O156" s="3"/>
      <c r="P156" s="3"/>
      <c r="Q156" s="3"/>
      <c r="R156" s="2"/>
    </row>
    <row r="157" spans="1:18" ht="38.25">
      <c r="A157" s="2"/>
      <c r="B157" s="8"/>
      <c r="C157" s="62" t="s">
        <v>310</v>
      </c>
      <c r="D157" s="8" t="s">
        <v>47</v>
      </c>
      <c r="E157" s="8" t="s">
        <v>25</v>
      </c>
      <c r="F157" s="8" t="s">
        <v>193</v>
      </c>
      <c r="G157" s="8" t="s">
        <v>194</v>
      </c>
      <c r="H157" s="3"/>
      <c r="I157" s="3">
        <f>I158</f>
        <v>100</v>
      </c>
      <c r="J157" s="3"/>
      <c r="K157" s="3"/>
      <c r="L157" s="3"/>
      <c r="M157" s="3"/>
      <c r="N157" s="3"/>
      <c r="O157" s="3"/>
      <c r="P157" s="3"/>
      <c r="Q157" s="3"/>
      <c r="R157" s="2"/>
    </row>
    <row r="158" spans="1:18" ht="15.75">
      <c r="A158" s="2"/>
      <c r="B158" s="8"/>
      <c r="C158" s="62" t="s">
        <v>301</v>
      </c>
      <c r="D158" s="8" t="s">
        <v>47</v>
      </c>
      <c r="E158" s="8" t="s">
        <v>25</v>
      </c>
      <c r="F158" s="8" t="s">
        <v>193</v>
      </c>
      <c r="G158" s="8" t="s">
        <v>195</v>
      </c>
      <c r="H158" s="3"/>
      <c r="I158" s="3">
        <v>100</v>
      </c>
      <c r="J158" s="3"/>
      <c r="K158" s="3"/>
      <c r="L158" s="3"/>
      <c r="M158" s="3"/>
      <c r="N158" s="3"/>
      <c r="O158" s="3"/>
      <c r="P158" s="3"/>
      <c r="Q158" s="3"/>
      <c r="R158" s="2"/>
    </row>
    <row r="159" spans="1:18" ht="15.75">
      <c r="A159" s="2"/>
      <c r="B159" s="8"/>
      <c r="C159" s="74" t="s">
        <v>154</v>
      </c>
      <c r="D159" s="8" t="s">
        <v>45</v>
      </c>
      <c r="E159" s="8" t="s">
        <v>17</v>
      </c>
      <c r="F159" s="8" t="s">
        <v>196</v>
      </c>
      <c r="G159" s="8" t="s">
        <v>194</v>
      </c>
      <c r="H159" s="3">
        <v>69289.7</v>
      </c>
      <c r="I159" s="3">
        <f>I160+I167+I178</f>
        <v>90747.59999999999</v>
      </c>
      <c r="J159" s="3">
        <f aca="true" t="shared" si="39" ref="J159:R159">J160+J167+J178</f>
        <v>99526.49999999999</v>
      </c>
      <c r="K159" s="3">
        <f t="shared" si="39"/>
        <v>87329.4</v>
      </c>
      <c r="L159" s="3">
        <f t="shared" si="39"/>
        <v>12197.099999999999</v>
      </c>
      <c r="M159" s="3">
        <f t="shared" si="39"/>
        <v>114642.7</v>
      </c>
      <c r="N159" s="3">
        <f t="shared" si="39"/>
        <v>108661.59999999999</v>
      </c>
      <c r="O159" s="3">
        <f t="shared" si="39"/>
        <v>5981.0999999999985</v>
      </c>
      <c r="P159" s="3">
        <f t="shared" si="39"/>
        <v>123138.59999999999</v>
      </c>
      <c r="Q159" s="3">
        <f t="shared" si="39"/>
        <v>113215.70000000001</v>
      </c>
      <c r="R159" s="2">
        <f t="shared" si="39"/>
        <v>9922.9</v>
      </c>
    </row>
    <row r="160" spans="1:18" ht="15.75">
      <c r="A160" s="2"/>
      <c r="B160" s="8"/>
      <c r="C160" s="74" t="s">
        <v>57</v>
      </c>
      <c r="D160" s="8" t="s">
        <v>45</v>
      </c>
      <c r="E160" s="8" t="s">
        <v>14</v>
      </c>
      <c r="F160" s="8" t="s">
        <v>196</v>
      </c>
      <c r="G160" s="8" t="s">
        <v>194</v>
      </c>
      <c r="H160" s="3"/>
      <c r="I160" s="3">
        <f>I161+I163+I165</f>
        <v>15643.099999999999</v>
      </c>
      <c r="J160" s="3">
        <f>K160+L160</f>
        <v>21592.8</v>
      </c>
      <c r="K160" s="3">
        <f>K161+K163+K165</f>
        <v>17823.5</v>
      </c>
      <c r="L160" s="3">
        <f>L161+L163+L165</f>
        <v>3769.2999999999997</v>
      </c>
      <c r="M160" s="3">
        <f>N160+O160</f>
        <v>23742.2</v>
      </c>
      <c r="N160" s="3">
        <f>N161+N163+N165</f>
        <v>22275.7</v>
      </c>
      <c r="O160" s="3">
        <f>O161+O163+O165</f>
        <v>1466.5</v>
      </c>
      <c r="P160" s="3">
        <f>Q160+R160</f>
        <v>25322.2</v>
      </c>
      <c r="Q160" s="3">
        <f>Q161+Q163+Q165</f>
        <v>22968.4</v>
      </c>
      <c r="R160" s="3">
        <f>R161+R163+R165</f>
        <v>2353.8</v>
      </c>
    </row>
    <row r="161" spans="1:18" ht="25.5">
      <c r="A161" s="2"/>
      <c r="B161" s="8"/>
      <c r="C161" s="65" t="s">
        <v>305</v>
      </c>
      <c r="D161" s="8" t="s">
        <v>45</v>
      </c>
      <c r="E161" s="8" t="s">
        <v>14</v>
      </c>
      <c r="F161" s="8" t="s">
        <v>243</v>
      </c>
      <c r="G161" s="8" t="s">
        <v>194</v>
      </c>
      <c r="H161" s="3"/>
      <c r="I161" s="3">
        <f>I162</f>
        <v>13546.4</v>
      </c>
      <c r="J161" s="3">
        <f aca="true" t="shared" si="40" ref="J161:J166">K161+L161</f>
        <v>11669.2</v>
      </c>
      <c r="K161" s="3">
        <f>K162</f>
        <v>10531.6</v>
      </c>
      <c r="L161" s="3">
        <f>L162</f>
        <v>1137.6</v>
      </c>
      <c r="M161" s="3">
        <f aca="true" t="shared" si="41" ref="M161:M166">N161+O161</f>
        <v>12737.1</v>
      </c>
      <c r="N161" s="3">
        <f>N162</f>
        <v>12294.5</v>
      </c>
      <c r="O161" s="3">
        <f>O162</f>
        <v>442.6</v>
      </c>
      <c r="P161" s="3">
        <f aca="true" t="shared" si="42" ref="P161:P166">Q161+R161</f>
        <v>13639.1</v>
      </c>
      <c r="Q161" s="3">
        <f>Q162</f>
        <v>12928.7</v>
      </c>
      <c r="R161" s="3">
        <f>R162</f>
        <v>710.4</v>
      </c>
    </row>
    <row r="162" spans="1:18" ht="25.5">
      <c r="A162" s="2"/>
      <c r="B162" s="8"/>
      <c r="C162" s="65" t="s">
        <v>306</v>
      </c>
      <c r="D162" s="8" t="s">
        <v>45</v>
      </c>
      <c r="E162" s="8" t="s">
        <v>14</v>
      </c>
      <c r="F162" s="8" t="s">
        <v>243</v>
      </c>
      <c r="G162" s="8" t="s">
        <v>198</v>
      </c>
      <c r="H162" s="3"/>
      <c r="I162" s="3">
        <v>13546.4</v>
      </c>
      <c r="J162" s="3">
        <f t="shared" si="40"/>
        <v>11669.2</v>
      </c>
      <c r="K162" s="3">
        <v>10531.6</v>
      </c>
      <c r="L162" s="3">
        <v>1137.6</v>
      </c>
      <c r="M162" s="3">
        <f t="shared" si="41"/>
        <v>12737.1</v>
      </c>
      <c r="N162" s="3">
        <v>12294.5</v>
      </c>
      <c r="O162" s="3">
        <v>442.6</v>
      </c>
      <c r="P162" s="3">
        <f t="shared" si="42"/>
        <v>13639.1</v>
      </c>
      <c r="Q162" s="3">
        <v>12928.7</v>
      </c>
      <c r="R162" s="2">
        <v>710.4</v>
      </c>
    </row>
    <row r="163" spans="1:18" ht="38.25">
      <c r="A163" s="2"/>
      <c r="B163" s="8"/>
      <c r="C163" s="62" t="s">
        <v>307</v>
      </c>
      <c r="D163" s="8" t="s">
        <v>45</v>
      </c>
      <c r="E163" s="8" t="s">
        <v>14</v>
      </c>
      <c r="F163" s="8" t="s">
        <v>199</v>
      </c>
      <c r="G163" s="8" t="s">
        <v>194</v>
      </c>
      <c r="H163" s="3"/>
      <c r="I163" s="3">
        <f>I164</f>
        <v>1430.8</v>
      </c>
      <c r="J163" s="3">
        <f t="shared" si="40"/>
        <v>9212</v>
      </c>
      <c r="K163" s="3">
        <f>K164</f>
        <v>6580.3</v>
      </c>
      <c r="L163" s="3">
        <f>L164</f>
        <v>2631.7</v>
      </c>
      <c r="M163" s="3">
        <f t="shared" si="41"/>
        <v>10235.9</v>
      </c>
      <c r="N163" s="3">
        <f>N164</f>
        <v>9212</v>
      </c>
      <c r="O163" s="3">
        <f>O164</f>
        <v>1023.9</v>
      </c>
      <c r="P163" s="3">
        <f t="shared" si="42"/>
        <v>10855.4</v>
      </c>
      <c r="Q163" s="3">
        <f>Q164</f>
        <v>9212</v>
      </c>
      <c r="R163" s="3">
        <f>R164</f>
        <v>1643.4</v>
      </c>
    </row>
    <row r="164" spans="1:18" ht="25.5">
      <c r="A164" s="2"/>
      <c r="B164" s="8"/>
      <c r="C164" s="62" t="s">
        <v>308</v>
      </c>
      <c r="D164" s="8" t="s">
        <v>45</v>
      </c>
      <c r="E164" s="8" t="s">
        <v>14</v>
      </c>
      <c r="F164" s="8" t="s">
        <v>199</v>
      </c>
      <c r="G164" s="8" t="s">
        <v>198</v>
      </c>
      <c r="H164" s="3"/>
      <c r="I164" s="3">
        <v>1430.8</v>
      </c>
      <c r="J164" s="3">
        <f t="shared" si="40"/>
        <v>9212</v>
      </c>
      <c r="K164" s="3">
        <v>6580.3</v>
      </c>
      <c r="L164" s="3">
        <v>2631.7</v>
      </c>
      <c r="M164" s="3">
        <f t="shared" si="41"/>
        <v>10235.9</v>
      </c>
      <c r="N164" s="3">
        <v>9212</v>
      </c>
      <c r="O164" s="3">
        <v>1023.9</v>
      </c>
      <c r="P164" s="3">
        <f t="shared" si="42"/>
        <v>10855.4</v>
      </c>
      <c r="Q164" s="3">
        <v>9212</v>
      </c>
      <c r="R164" s="2">
        <v>1643.4</v>
      </c>
    </row>
    <row r="165" spans="1:18" ht="63.75">
      <c r="A165" s="2"/>
      <c r="B165" s="8"/>
      <c r="C165" s="62" t="s">
        <v>309</v>
      </c>
      <c r="D165" s="8" t="s">
        <v>45</v>
      </c>
      <c r="E165" s="8" t="s">
        <v>14</v>
      </c>
      <c r="F165" s="8" t="s">
        <v>200</v>
      </c>
      <c r="G165" s="8" t="s">
        <v>194</v>
      </c>
      <c r="H165" s="3"/>
      <c r="I165" s="3">
        <f>I166</f>
        <v>665.9</v>
      </c>
      <c r="J165" s="3">
        <f t="shared" si="40"/>
        <v>711.6</v>
      </c>
      <c r="K165" s="3">
        <f>K166</f>
        <v>711.6</v>
      </c>
      <c r="L165" s="3">
        <f>L166</f>
        <v>0</v>
      </c>
      <c r="M165" s="3">
        <f t="shared" si="41"/>
        <v>769.2</v>
      </c>
      <c r="N165" s="3">
        <f>N166</f>
        <v>769.2</v>
      </c>
      <c r="O165" s="3">
        <f>O166</f>
        <v>0</v>
      </c>
      <c r="P165" s="3">
        <f t="shared" si="42"/>
        <v>827.7</v>
      </c>
      <c r="Q165" s="3">
        <f>Q166</f>
        <v>827.7</v>
      </c>
      <c r="R165" s="3">
        <f>R166</f>
        <v>0</v>
      </c>
    </row>
    <row r="166" spans="1:18" ht="25.5">
      <c r="A166" s="2"/>
      <c r="B166" s="8"/>
      <c r="C166" s="65" t="s">
        <v>308</v>
      </c>
      <c r="D166" s="8" t="s">
        <v>45</v>
      </c>
      <c r="E166" s="8" t="s">
        <v>14</v>
      </c>
      <c r="F166" s="8" t="s">
        <v>200</v>
      </c>
      <c r="G166" s="8" t="s">
        <v>198</v>
      </c>
      <c r="H166" s="3"/>
      <c r="I166" s="3">
        <v>665.9</v>
      </c>
      <c r="J166" s="3">
        <f t="shared" si="40"/>
        <v>711.6</v>
      </c>
      <c r="K166" s="3">
        <v>711.6</v>
      </c>
      <c r="L166" s="3"/>
      <c r="M166" s="3">
        <f t="shared" si="41"/>
        <v>769.2</v>
      </c>
      <c r="N166" s="3">
        <v>769.2</v>
      </c>
      <c r="O166" s="3"/>
      <c r="P166" s="3">
        <f t="shared" si="42"/>
        <v>827.7</v>
      </c>
      <c r="Q166" s="3">
        <v>827.7</v>
      </c>
      <c r="R166" s="2"/>
    </row>
    <row r="167" spans="1:18" ht="15.75">
      <c r="A167" s="2"/>
      <c r="B167" s="8"/>
      <c r="C167" s="74" t="s">
        <v>58</v>
      </c>
      <c r="D167" s="8" t="s">
        <v>45</v>
      </c>
      <c r="E167" s="8" t="s">
        <v>25</v>
      </c>
      <c r="F167" s="8" t="s">
        <v>196</v>
      </c>
      <c r="G167" s="8" t="s">
        <v>194</v>
      </c>
      <c r="H167" s="3"/>
      <c r="I167" s="3">
        <f>I168+I170+I172+I174+I176</f>
        <v>66381.7</v>
      </c>
      <c r="J167" s="3">
        <f>K167+L167</f>
        <v>69767.79999999999</v>
      </c>
      <c r="K167" s="3">
        <f>K168+K170+K172+K174+K176</f>
        <v>62448.799999999996</v>
      </c>
      <c r="L167" s="3">
        <f>L168+L170+L172+L174+L176</f>
        <v>7319</v>
      </c>
      <c r="M167" s="3">
        <f>N167+O167</f>
        <v>82133.2</v>
      </c>
      <c r="N167" s="3">
        <f>N168+N170+N172+N174+N176</f>
        <v>78151.5</v>
      </c>
      <c r="O167" s="3">
        <f>O168+O170+O172+O174+O176</f>
        <v>3981.6999999999994</v>
      </c>
      <c r="P167" s="3">
        <f>Q167+R167</f>
        <v>88553.2</v>
      </c>
      <c r="Q167" s="3">
        <f>Q168+Q170+Q172+Q174+Q176</f>
        <v>81907.8</v>
      </c>
      <c r="R167" s="3">
        <f>R168+R170+R172+R174+R176</f>
        <v>6645.399999999999</v>
      </c>
    </row>
    <row r="168" spans="1:18" ht="25.5">
      <c r="A168" s="2"/>
      <c r="B168" s="8"/>
      <c r="C168" s="65" t="s">
        <v>305</v>
      </c>
      <c r="D168" s="8" t="s">
        <v>45</v>
      </c>
      <c r="E168" s="8" t="s">
        <v>25</v>
      </c>
      <c r="F168" s="8" t="s">
        <v>245</v>
      </c>
      <c r="G168" s="8" t="s">
        <v>194</v>
      </c>
      <c r="H168" s="3"/>
      <c r="I168" s="3">
        <f>I169</f>
        <v>61398.6</v>
      </c>
      <c r="J168" s="3">
        <f aca="true" t="shared" si="43" ref="J168:J177">K168+L168</f>
        <v>65421.4</v>
      </c>
      <c r="K168" s="3">
        <f>K169</f>
        <v>58454.3</v>
      </c>
      <c r="L168" s="3">
        <f>L169</f>
        <v>6967.1</v>
      </c>
      <c r="M168" s="3">
        <f aca="true" t="shared" si="44" ref="M168:M177">N168+O168</f>
        <v>77354.2</v>
      </c>
      <c r="N168" s="3">
        <f>N169</f>
        <v>73564</v>
      </c>
      <c r="O168" s="3">
        <f>O169</f>
        <v>3790.2</v>
      </c>
      <c r="P168" s="3">
        <f aca="true" t="shared" si="45" ref="P168:P177">Q168+R168</f>
        <v>83484.79999999999</v>
      </c>
      <c r="Q168" s="3">
        <f>Q169</f>
        <v>77158.9</v>
      </c>
      <c r="R168" s="3">
        <f>R169</f>
        <v>6325.9</v>
      </c>
    </row>
    <row r="169" spans="1:18" ht="25.5">
      <c r="A169" s="2"/>
      <c r="B169" s="8"/>
      <c r="C169" s="65" t="s">
        <v>306</v>
      </c>
      <c r="D169" s="8" t="s">
        <v>45</v>
      </c>
      <c r="E169" s="8" t="s">
        <v>25</v>
      </c>
      <c r="F169" s="8" t="s">
        <v>245</v>
      </c>
      <c r="G169" s="8" t="s">
        <v>198</v>
      </c>
      <c r="H169" s="3"/>
      <c r="I169" s="3">
        <v>61398.6</v>
      </c>
      <c r="J169" s="3">
        <f t="shared" si="43"/>
        <v>65421.4</v>
      </c>
      <c r="K169" s="3">
        <v>58454.3</v>
      </c>
      <c r="L169" s="3">
        <v>6967.1</v>
      </c>
      <c r="M169" s="3">
        <f t="shared" si="44"/>
        <v>77354.2</v>
      </c>
      <c r="N169" s="3">
        <v>73564</v>
      </c>
      <c r="O169" s="3">
        <v>3790.2</v>
      </c>
      <c r="P169" s="3">
        <f t="shared" si="45"/>
        <v>83484.79999999999</v>
      </c>
      <c r="Q169" s="3">
        <v>77158.9</v>
      </c>
      <c r="R169" s="2">
        <v>6325.9</v>
      </c>
    </row>
    <row r="170" spans="1:18" ht="25.5">
      <c r="A170" s="2"/>
      <c r="B170" s="8"/>
      <c r="C170" s="62" t="s">
        <v>305</v>
      </c>
      <c r="D170" s="8" t="s">
        <v>45</v>
      </c>
      <c r="E170" s="8" t="s">
        <v>25</v>
      </c>
      <c r="F170" s="8" t="s">
        <v>206</v>
      </c>
      <c r="G170" s="8" t="s">
        <v>194</v>
      </c>
      <c r="H170" s="3"/>
      <c r="I170" s="3">
        <f>I171</f>
        <v>2271.4</v>
      </c>
      <c r="J170" s="3">
        <f t="shared" si="43"/>
        <v>729.8000000000001</v>
      </c>
      <c r="K170" s="3">
        <f>K171</f>
        <v>667.1</v>
      </c>
      <c r="L170" s="3">
        <f>L171</f>
        <v>62.7</v>
      </c>
      <c r="M170" s="3">
        <f t="shared" si="44"/>
        <v>788.6</v>
      </c>
      <c r="N170" s="3">
        <f>N171</f>
        <v>754.5</v>
      </c>
      <c r="O170" s="3">
        <f>O171</f>
        <v>34.1</v>
      </c>
      <c r="P170" s="3">
        <f t="shared" si="45"/>
        <v>836.5</v>
      </c>
      <c r="Q170" s="3">
        <f>Q171</f>
        <v>779.6</v>
      </c>
      <c r="R170" s="3">
        <f>R171</f>
        <v>56.9</v>
      </c>
    </row>
    <row r="171" spans="1:18" ht="25.5">
      <c r="A171" s="2"/>
      <c r="B171" s="8"/>
      <c r="C171" s="65" t="s">
        <v>306</v>
      </c>
      <c r="D171" s="8" t="s">
        <v>45</v>
      </c>
      <c r="E171" s="8" t="s">
        <v>25</v>
      </c>
      <c r="F171" s="8" t="s">
        <v>206</v>
      </c>
      <c r="G171" s="8" t="s">
        <v>198</v>
      </c>
      <c r="H171" s="3"/>
      <c r="I171" s="3">
        <v>2271.4</v>
      </c>
      <c r="J171" s="3">
        <f t="shared" si="43"/>
        <v>729.8000000000001</v>
      </c>
      <c r="K171" s="3">
        <v>667.1</v>
      </c>
      <c r="L171" s="3">
        <v>62.7</v>
      </c>
      <c r="M171" s="3">
        <f t="shared" si="44"/>
        <v>788.6</v>
      </c>
      <c r="N171" s="3">
        <v>754.5</v>
      </c>
      <c r="O171" s="3">
        <v>34.1</v>
      </c>
      <c r="P171" s="3">
        <f t="shared" si="45"/>
        <v>836.5</v>
      </c>
      <c r="Q171" s="3">
        <v>779.6</v>
      </c>
      <c r="R171" s="2">
        <v>56.9</v>
      </c>
    </row>
    <row r="172" spans="1:18" ht="26.25">
      <c r="A172" s="2"/>
      <c r="B172" s="8"/>
      <c r="C172" s="74" t="s">
        <v>394</v>
      </c>
      <c r="D172" s="8" t="s">
        <v>45</v>
      </c>
      <c r="E172" s="8" t="s">
        <v>25</v>
      </c>
      <c r="F172" s="8" t="s">
        <v>244</v>
      </c>
      <c r="G172" s="8" t="s">
        <v>194</v>
      </c>
      <c r="H172" s="3"/>
      <c r="I172" s="3">
        <f>I173</f>
        <v>887</v>
      </c>
      <c r="J172" s="3">
        <f t="shared" si="43"/>
        <v>967</v>
      </c>
      <c r="K172" s="3">
        <f>K173</f>
        <v>824.1</v>
      </c>
      <c r="L172" s="3">
        <f>L173</f>
        <v>142.9</v>
      </c>
      <c r="M172" s="3">
        <f t="shared" si="44"/>
        <v>1126.7</v>
      </c>
      <c r="N172" s="3">
        <f>N173</f>
        <v>1049</v>
      </c>
      <c r="O172" s="3">
        <f>O173</f>
        <v>77.7</v>
      </c>
      <c r="P172" s="3">
        <f t="shared" si="45"/>
        <v>1178.7</v>
      </c>
      <c r="Q172" s="3">
        <f>Q173</f>
        <v>1049</v>
      </c>
      <c r="R172" s="3">
        <f>R173</f>
        <v>129.7</v>
      </c>
    </row>
    <row r="173" spans="1:18" ht="26.25">
      <c r="A173" s="2"/>
      <c r="B173" s="8"/>
      <c r="C173" s="18" t="s">
        <v>308</v>
      </c>
      <c r="D173" s="8" t="s">
        <v>45</v>
      </c>
      <c r="E173" s="8" t="s">
        <v>25</v>
      </c>
      <c r="F173" s="8" t="s">
        <v>244</v>
      </c>
      <c r="G173" s="8" t="s">
        <v>198</v>
      </c>
      <c r="H173" s="3"/>
      <c r="I173" s="3">
        <v>887</v>
      </c>
      <c r="J173" s="3">
        <f t="shared" si="43"/>
        <v>967</v>
      </c>
      <c r="K173" s="3">
        <v>824.1</v>
      </c>
      <c r="L173" s="3">
        <v>142.9</v>
      </c>
      <c r="M173" s="3">
        <f t="shared" si="44"/>
        <v>1126.7</v>
      </c>
      <c r="N173" s="3">
        <v>1049</v>
      </c>
      <c r="O173" s="3">
        <v>77.7</v>
      </c>
      <c r="P173" s="3">
        <f t="shared" si="45"/>
        <v>1178.7</v>
      </c>
      <c r="Q173" s="3">
        <v>1049</v>
      </c>
      <c r="R173" s="2">
        <v>129.7</v>
      </c>
    </row>
    <row r="174" spans="1:18" ht="38.25">
      <c r="A174" s="2"/>
      <c r="B174" s="8"/>
      <c r="C174" s="62" t="s">
        <v>307</v>
      </c>
      <c r="D174" s="8" t="s">
        <v>45</v>
      </c>
      <c r="E174" s="8" t="s">
        <v>25</v>
      </c>
      <c r="F174" s="8" t="s">
        <v>199</v>
      </c>
      <c r="G174" s="8" t="s">
        <v>194</v>
      </c>
      <c r="H174" s="3"/>
      <c r="I174" s="3">
        <f>I175</f>
        <v>252.2</v>
      </c>
      <c r="J174" s="3">
        <f t="shared" si="43"/>
        <v>990.5</v>
      </c>
      <c r="K174" s="3">
        <f>K175</f>
        <v>844.2</v>
      </c>
      <c r="L174" s="3">
        <f>L175</f>
        <v>146.3</v>
      </c>
      <c r="M174" s="3">
        <f t="shared" si="44"/>
        <v>1070.2</v>
      </c>
      <c r="N174" s="3">
        <f>N175</f>
        <v>990.5</v>
      </c>
      <c r="O174" s="3">
        <f>O175</f>
        <v>79.7</v>
      </c>
      <c r="P174" s="3">
        <f t="shared" si="45"/>
        <v>1123.4</v>
      </c>
      <c r="Q174" s="3">
        <f>Q175</f>
        <v>990.5</v>
      </c>
      <c r="R174" s="3">
        <f>R175</f>
        <v>132.9</v>
      </c>
    </row>
    <row r="175" spans="1:18" ht="25.5">
      <c r="A175" s="2"/>
      <c r="B175" s="8"/>
      <c r="C175" s="62" t="s">
        <v>308</v>
      </c>
      <c r="D175" s="8" t="s">
        <v>45</v>
      </c>
      <c r="E175" s="8" t="s">
        <v>25</v>
      </c>
      <c r="F175" s="8" t="s">
        <v>199</v>
      </c>
      <c r="G175" s="8" t="s">
        <v>198</v>
      </c>
      <c r="H175" s="3"/>
      <c r="I175" s="3">
        <v>252.2</v>
      </c>
      <c r="J175" s="3">
        <f t="shared" si="43"/>
        <v>990.5</v>
      </c>
      <c r="K175" s="3">
        <v>844.2</v>
      </c>
      <c r="L175" s="3">
        <v>146.3</v>
      </c>
      <c r="M175" s="3">
        <f t="shared" si="44"/>
        <v>1070.2</v>
      </c>
      <c r="N175" s="3">
        <v>990.5</v>
      </c>
      <c r="O175" s="3">
        <v>79.7</v>
      </c>
      <c r="P175" s="3">
        <f t="shared" si="45"/>
        <v>1123.4</v>
      </c>
      <c r="Q175" s="3">
        <v>990.5</v>
      </c>
      <c r="R175" s="2">
        <v>132.9</v>
      </c>
    </row>
    <row r="176" spans="1:18" ht="63.75">
      <c r="A176" s="2"/>
      <c r="B176" s="8"/>
      <c r="C176" s="62" t="s">
        <v>309</v>
      </c>
      <c r="D176" s="8" t="s">
        <v>45</v>
      </c>
      <c r="E176" s="8" t="s">
        <v>25</v>
      </c>
      <c r="F176" s="8" t="s">
        <v>200</v>
      </c>
      <c r="G176" s="8" t="s">
        <v>194</v>
      </c>
      <c r="H176" s="3"/>
      <c r="I176" s="3">
        <f>I177</f>
        <v>1572.5</v>
      </c>
      <c r="J176" s="3">
        <f t="shared" si="43"/>
        <v>1659.1</v>
      </c>
      <c r="K176" s="3">
        <f>K177</f>
        <v>1659.1</v>
      </c>
      <c r="L176" s="3">
        <f>L177</f>
        <v>0</v>
      </c>
      <c r="M176" s="3">
        <f t="shared" si="44"/>
        <v>1793.5</v>
      </c>
      <c r="N176" s="3">
        <f>N177</f>
        <v>1793.5</v>
      </c>
      <c r="O176" s="3">
        <f>O177</f>
        <v>0</v>
      </c>
      <c r="P176" s="3">
        <f t="shared" si="45"/>
        <v>1929.8</v>
      </c>
      <c r="Q176" s="3">
        <f>Q177</f>
        <v>1929.8</v>
      </c>
      <c r="R176" s="3">
        <f>R177</f>
        <v>0</v>
      </c>
    </row>
    <row r="177" spans="1:18" ht="25.5">
      <c r="A177" s="2"/>
      <c r="B177" s="8"/>
      <c r="C177" s="65" t="s">
        <v>308</v>
      </c>
      <c r="D177" s="8" t="s">
        <v>45</v>
      </c>
      <c r="E177" s="8" t="s">
        <v>25</v>
      </c>
      <c r="F177" s="8" t="s">
        <v>200</v>
      </c>
      <c r="G177" s="8" t="s">
        <v>198</v>
      </c>
      <c r="H177" s="3"/>
      <c r="I177" s="3">
        <v>1572.5</v>
      </c>
      <c r="J177" s="3">
        <f t="shared" si="43"/>
        <v>1659.1</v>
      </c>
      <c r="K177" s="3">
        <v>1659.1</v>
      </c>
      <c r="L177" s="3"/>
      <c r="M177" s="3">
        <f t="shared" si="44"/>
        <v>1793.5</v>
      </c>
      <c r="N177" s="3">
        <v>1793.5</v>
      </c>
      <c r="O177" s="3"/>
      <c r="P177" s="3">
        <f t="shared" si="45"/>
        <v>1929.8</v>
      </c>
      <c r="Q177" s="3">
        <v>1929.8</v>
      </c>
      <c r="R177" s="2"/>
    </row>
    <row r="178" spans="1:18" ht="17.25" customHeight="1">
      <c r="A178" s="2"/>
      <c r="B178" s="8"/>
      <c r="C178" s="74" t="s">
        <v>59</v>
      </c>
      <c r="D178" s="8" t="s">
        <v>45</v>
      </c>
      <c r="E178" s="8" t="s">
        <v>23</v>
      </c>
      <c r="F178" s="8" t="s">
        <v>196</v>
      </c>
      <c r="G178" s="8" t="s">
        <v>194</v>
      </c>
      <c r="H178" s="3"/>
      <c r="I178" s="3">
        <f>I179+I181+I183+I185+I187+I189+I191</f>
        <v>8722.8</v>
      </c>
      <c r="J178" s="3">
        <f>K178+L178</f>
        <v>8165.900000000001</v>
      </c>
      <c r="K178" s="3">
        <f>K179+K181+K183+K185+K187+K189+K191</f>
        <v>7057.1</v>
      </c>
      <c r="L178" s="3">
        <f>L179+L181+L183+L185+L187+L189+L191</f>
        <v>1108.8</v>
      </c>
      <c r="M178" s="3">
        <f>N178+O178</f>
        <v>8767.3</v>
      </c>
      <c r="N178" s="3">
        <f>N179+N181+N183+N185+N187+N189+N191+N193+N195</f>
        <v>8234.4</v>
      </c>
      <c r="O178" s="3">
        <f>O179+O181+O183+O185+O187+O189+O191+O193+O195</f>
        <v>532.9</v>
      </c>
      <c r="P178" s="3">
        <f>Q178+R178</f>
        <v>9263.2</v>
      </c>
      <c r="Q178" s="3">
        <f>Q179+Q181+Q183+Q185+Q187+Q189+Q191+Q193+Q195</f>
        <v>8339.5</v>
      </c>
      <c r="R178" s="3">
        <f>R179+R181+R183+R185+R187+R189+R191+R193+R195</f>
        <v>923.7</v>
      </c>
    </row>
    <row r="179" spans="1:18" ht="17.25" customHeight="1">
      <c r="A179" s="2"/>
      <c r="B179" s="8"/>
      <c r="C179" s="65" t="s">
        <v>325</v>
      </c>
      <c r="D179" s="8" t="s">
        <v>45</v>
      </c>
      <c r="E179" s="8" t="s">
        <v>23</v>
      </c>
      <c r="F179" s="8" t="s">
        <v>222</v>
      </c>
      <c r="G179" s="8" t="s">
        <v>194</v>
      </c>
      <c r="H179" s="3"/>
      <c r="I179" s="3">
        <f>I180</f>
        <v>2052.3</v>
      </c>
      <c r="J179" s="3">
        <f aca="true" t="shared" si="46" ref="J179:J196">K179+L179</f>
        <v>2265.9</v>
      </c>
      <c r="K179" s="3">
        <f>K180</f>
        <v>1956.6</v>
      </c>
      <c r="L179" s="3">
        <f>L180</f>
        <v>309.3</v>
      </c>
      <c r="M179" s="3">
        <f aca="true" t="shared" si="47" ref="M179:M196">N179+O179</f>
        <v>2494.5</v>
      </c>
      <c r="N179" s="3">
        <f>N180</f>
        <v>2345.8</v>
      </c>
      <c r="O179" s="3">
        <f>O180</f>
        <v>148.7</v>
      </c>
      <c r="P179" s="3">
        <f aca="true" t="shared" si="48" ref="P179:P196">Q179+R179</f>
        <v>2669.6</v>
      </c>
      <c r="Q179" s="3">
        <f>Q180</f>
        <v>2411.9</v>
      </c>
      <c r="R179" s="3">
        <f>R180</f>
        <v>257.7</v>
      </c>
    </row>
    <row r="180" spans="1:18" ht="17.25" customHeight="1">
      <c r="A180" s="2"/>
      <c r="B180" s="8"/>
      <c r="C180" s="65" t="s">
        <v>299</v>
      </c>
      <c r="D180" s="8" t="s">
        <v>45</v>
      </c>
      <c r="E180" s="8" t="s">
        <v>23</v>
      </c>
      <c r="F180" s="8" t="s">
        <v>222</v>
      </c>
      <c r="G180" s="8" t="s">
        <v>204</v>
      </c>
      <c r="H180" s="3"/>
      <c r="I180" s="3">
        <v>2052.3</v>
      </c>
      <c r="J180" s="3">
        <f t="shared" si="46"/>
        <v>2265.9</v>
      </c>
      <c r="K180" s="3">
        <v>1956.6</v>
      </c>
      <c r="L180" s="3">
        <v>309.3</v>
      </c>
      <c r="M180" s="3">
        <f t="shared" si="47"/>
        <v>2494.5</v>
      </c>
      <c r="N180" s="3">
        <v>2345.8</v>
      </c>
      <c r="O180" s="3">
        <v>148.7</v>
      </c>
      <c r="P180" s="3">
        <f t="shared" si="48"/>
        <v>2669.6</v>
      </c>
      <c r="Q180" s="3">
        <v>2411.9</v>
      </c>
      <c r="R180" s="2">
        <v>257.7</v>
      </c>
    </row>
    <row r="181" spans="1:18" ht="29.25" customHeight="1">
      <c r="A181" s="2"/>
      <c r="B181" s="8"/>
      <c r="C181" s="62" t="s">
        <v>305</v>
      </c>
      <c r="D181" s="8" t="s">
        <v>45</v>
      </c>
      <c r="E181" s="8" t="s">
        <v>23</v>
      </c>
      <c r="F181" s="8" t="s">
        <v>205</v>
      </c>
      <c r="G181" s="8" t="s">
        <v>194</v>
      </c>
      <c r="H181" s="3"/>
      <c r="I181" s="3">
        <f>I182</f>
        <v>4900.4</v>
      </c>
      <c r="J181" s="3">
        <f t="shared" si="46"/>
        <v>2099.6</v>
      </c>
      <c r="K181" s="3">
        <f>K182</f>
        <v>1862.7</v>
      </c>
      <c r="L181" s="3">
        <f>L182</f>
        <v>236.9</v>
      </c>
      <c r="M181" s="3">
        <f t="shared" si="47"/>
        <v>2258.7</v>
      </c>
      <c r="N181" s="3">
        <f>N182</f>
        <v>2140.2</v>
      </c>
      <c r="O181" s="3">
        <f>O182</f>
        <v>118.5</v>
      </c>
      <c r="P181" s="3">
        <f t="shared" si="48"/>
        <v>2386.7</v>
      </c>
      <c r="Q181" s="3">
        <f>Q182</f>
        <v>2181.2</v>
      </c>
      <c r="R181" s="3">
        <f>R182</f>
        <v>205.5</v>
      </c>
    </row>
    <row r="182" spans="1:18" ht="17.25" customHeight="1">
      <c r="A182" s="2"/>
      <c r="B182" s="8"/>
      <c r="C182" s="65" t="s">
        <v>308</v>
      </c>
      <c r="D182" s="8" t="s">
        <v>45</v>
      </c>
      <c r="E182" s="8" t="s">
        <v>23</v>
      </c>
      <c r="F182" s="8" t="s">
        <v>205</v>
      </c>
      <c r="G182" s="8" t="s">
        <v>198</v>
      </c>
      <c r="H182" s="3"/>
      <c r="I182" s="3">
        <v>4900.4</v>
      </c>
      <c r="J182" s="3">
        <f t="shared" si="46"/>
        <v>2099.6</v>
      </c>
      <c r="K182" s="3">
        <v>1862.7</v>
      </c>
      <c r="L182" s="3">
        <v>236.9</v>
      </c>
      <c r="M182" s="3">
        <f t="shared" si="47"/>
        <v>2258.7</v>
      </c>
      <c r="N182" s="3">
        <v>2140.2</v>
      </c>
      <c r="O182" s="3">
        <v>118.5</v>
      </c>
      <c r="P182" s="3">
        <f t="shared" si="48"/>
        <v>2386.7</v>
      </c>
      <c r="Q182" s="3">
        <v>2181.2</v>
      </c>
      <c r="R182" s="2">
        <v>205.5</v>
      </c>
    </row>
    <row r="183" spans="1:18" ht="78" customHeight="1">
      <c r="A183" s="2"/>
      <c r="B183" s="8"/>
      <c r="C183" s="74" t="s">
        <v>317</v>
      </c>
      <c r="D183" s="8" t="s">
        <v>45</v>
      </c>
      <c r="E183" s="8" t="s">
        <v>23</v>
      </c>
      <c r="F183" s="8" t="s">
        <v>214</v>
      </c>
      <c r="G183" s="8" t="s">
        <v>194</v>
      </c>
      <c r="H183" s="3"/>
      <c r="I183" s="3">
        <f>I184</f>
        <v>52.6</v>
      </c>
      <c r="J183" s="3">
        <f t="shared" si="46"/>
        <v>66</v>
      </c>
      <c r="K183" s="3">
        <f>K184</f>
        <v>56.2</v>
      </c>
      <c r="L183" s="3">
        <f>L184</f>
        <v>9.8</v>
      </c>
      <c r="M183" s="3">
        <f t="shared" si="47"/>
        <v>0</v>
      </c>
      <c r="N183" s="3">
        <f>N184</f>
        <v>0</v>
      </c>
      <c r="O183" s="3">
        <f>O184</f>
        <v>0</v>
      </c>
      <c r="P183" s="3">
        <f t="shared" si="48"/>
        <v>0</v>
      </c>
      <c r="Q183" s="3">
        <f>Q184</f>
        <v>0</v>
      </c>
      <c r="R183" s="3">
        <f>R184</f>
        <v>0</v>
      </c>
    </row>
    <row r="184" spans="1:18" ht="17.25" customHeight="1">
      <c r="A184" s="2"/>
      <c r="B184" s="8"/>
      <c r="C184" s="69" t="s">
        <v>326</v>
      </c>
      <c r="D184" s="8" t="s">
        <v>45</v>
      </c>
      <c r="E184" s="8" t="s">
        <v>23</v>
      </c>
      <c r="F184" s="8" t="s">
        <v>214</v>
      </c>
      <c r="G184" s="8" t="s">
        <v>215</v>
      </c>
      <c r="H184" s="3"/>
      <c r="I184" s="3">
        <v>52.6</v>
      </c>
      <c r="J184" s="3">
        <f t="shared" si="46"/>
        <v>66</v>
      </c>
      <c r="K184" s="3">
        <v>56.2</v>
      </c>
      <c r="L184" s="3">
        <v>9.8</v>
      </c>
      <c r="M184" s="3">
        <f t="shared" si="47"/>
        <v>0</v>
      </c>
      <c r="N184" s="3"/>
      <c r="O184" s="3"/>
      <c r="P184" s="3">
        <f t="shared" si="48"/>
        <v>0</v>
      </c>
      <c r="Q184" s="3"/>
      <c r="R184" s="2"/>
    </row>
    <row r="185" spans="1:18" ht="37.5" customHeight="1">
      <c r="A185" s="2"/>
      <c r="B185" s="8"/>
      <c r="C185" s="79" t="s">
        <v>327</v>
      </c>
      <c r="D185" s="8" t="s">
        <v>45</v>
      </c>
      <c r="E185" s="8" t="s">
        <v>23</v>
      </c>
      <c r="F185" s="8" t="s">
        <v>247</v>
      </c>
      <c r="G185" s="8" t="s">
        <v>194</v>
      </c>
      <c r="H185" s="3"/>
      <c r="I185" s="3">
        <f>I186</f>
        <v>1429.2</v>
      </c>
      <c r="J185" s="3">
        <f>K185+L185</f>
        <v>0</v>
      </c>
      <c r="K185" s="3">
        <f>K186</f>
        <v>0</v>
      </c>
      <c r="L185" s="3">
        <f>L186</f>
        <v>0</v>
      </c>
      <c r="M185" s="3">
        <f t="shared" si="47"/>
        <v>0</v>
      </c>
      <c r="N185" s="3">
        <f>N186</f>
        <v>0</v>
      </c>
      <c r="O185" s="3">
        <f>O186</f>
        <v>0</v>
      </c>
      <c r="P185" s="3">
        <f t="shared" si="48"/>
        <v>0</v>
      </c>
      <c r="Q185" s="3">
        <f>Q186</f>
        <v>0</v>
      </c>
      <c r="R185" s="3">
        <f>R186</f>
        <v>0</v>
      </c>
    </row>
    <row r="186" spans="1:18" ht="17.25" customHeight="1">
      <c r="A186" s="2"/>
      <c r="B186" s="8"/>
      <c r="C186" s="76" t="s">
        <v>318</v>
      </c>
      <c r="D186" s="8" t="s">
        <v>45</v>
      </c>
      <c r="E186" s="8" t="s">
        <v>23</v>
      </c>
      <c r="F186" s="8" t="s">
        <v>247</v>
      </c>
      <c r="G186" s="8" t="s">
        <v>215</v>
      </c>
      <c r="H186" s="3"/>
      <c r="I186" s="3">
        <v>1429.2</v>
      </c>
      <c r="J186" s="3">
        <f t="shared" si="46"/>
        <v>0</v>
      </c>
      <c r="K186" s="3"/>
      <c r="L186" s="3"/>
      <c r="M186" s="3">
        <f t="shared" si="47"/>
        <v>0</v>
      </c>
      <c r="N186" s="3"/>
      <c r="O186" s="3"/>
      <c r="P186" s="3">
        <f t="shared" si="48"/>
        <v>0</v>
      </c>
      <c r="Q186" s="3"/>
      <c r="R186" s="2"/>
    </row>
    <row r="187" spans="1:18" ht="41.25" customHeight="1">
      <c r="A187" s="2"/>
      <c r="B187" s="8"/>
      <c r="C187" s="62" t="s">
        <v>307</v>
      </c>
      <c r="D187" s="8" t="s">
        <v>45</v>
      </c>
      <c r="E187" s="8" t="s">
        <v>23</v>
      </c>
      <c r="F187" s="8" t="s">
        <v>199</v>
      </c>
      <c r="G187" s="8" t="s">
        <v>194</v>
      </c>
      <c r="H187" s="3"/>
      <c r="I187" s="3">
        <f>I188</f>
        <v>126.3</v>
      </c>
      <c r="J187" s="3">
        <f t="shared" si="46"/>
        <v>3732.3999999999996</v>
      </c>
      <c r="K187" s="3">
        <f>K188</f>
        <v>3179.6</v>
      </c>
      <c r="L187" s="3">
        <f>L188</f>
        <v>552.8</v>
      </c>
      <c r="M187" s="3">
        <f t="shared" si="47"/>
        <v>3998.1</v>
      </c>
      <c r="N187" s="3">
        <f>N188</f>
        <v>3732.4</v>
      </c>
      <c r="O187" s="3">
        <f>O188</f>
        <v>265.7</v>
      </c>
      <c r="P187" s="3">
        <f t="shared" si="48"/>
        <v>4192.9</v>
      </c>
      <c r="Q187" s="3">
        <f>Q188</f>
        <v>3732.4</v>
      </c>
      <c r="R187" s="3">
        <f>R188</f>
        <v>460.5</v>
      </c>
    </row>
    <row r="188" spans="1:18" ht="27" customHeight="1">
      <c r="A188" s="2"/>
      <c r="B188" s="8"/>
      <c r="C188" s="62" t="s">
        <v>308</v>
      </c>
      <c r="D188" s="8" t="s">
        <v>45</v>
      </c>
      <c r="E188" s="8" t="s">
        <v>23</v>
      </c>
      <c r="F188" s="8" t="s">
        <v>199</v>
      </c>
      <c r="G188" s="8" t="s">
        <v>198</v>
      </c>
      <c r="H188" s="3"/>
      <c r="I188" s="3">
        <v>126.3</v>
      </c>
      <c r="J188" s="3">
        <f t="shared" si="46"/>
        <v>3732.3999999999996</v>
      </c>
      <c r="K188" s="3">
        <v>3179.6</v>
      </c>
      <c r="L188" s="3">
        <v>552.8</v>
      </c>
      <c r="M188" s="3">
        <f t="shared" si="47"/>
        <v>3998.1</v>
      </c>
      <c r="N188" s="3">
        <v>3732.4</v>
      </c>
      <c r="O188" s="3">
        <v>265.7</v>
      </c>
      <c r="P188" s="3">
        <f t="shared" si="48"/>
        <v>4192.9</v>
      </c>
      <c r="Q188" s="3">
        <v>3732.4</v>
      </c>
      <c r="R188" s="2">
        <v>460.5</v>
      </c>
    </row>
    <row r="189" spans="1:18" ht="35.25" customHeight="1">
      <c r="A189" s="2"/>
      <c r="B189" s="8"/>
      <c r="C189" s="62" t="s">
        <v>328</v>
      </c>
      <c r="D189" s="8" t="s">
        <v>45</v>
      </c>
      <c r="E189" s="8" t="s">
        <v>23</v>
      </c>
      <c r="F189" s="8" t="s">
        <v>246</v>
      </c>
      <c r="G189" s="8" t="s">
        <v>194</v>
      </c>
      <c r="H189" s="3"/>
      <c r="I189" s="3">
        <f>I190</f>
        <v>2</v>
      </c>
      <c r="J189" s="3">
        <f t="shared" si="46"/>
        <v>2</v>
      </c>
      <c r="K189" s="3">
        <f>K190</f>
        <v>2</v>
      </c>
      <c r="L189" s="3">
        <f>L190</f>
        <v>0</v>
      </c>
      <c r="M189" s="3">
        <f t="shared" si="47"/>
        <v>3</v>
      </c>
      <c r="N189" s="3">
        <f>N190</f>
        <v>3</v>
      </c>
      <c r="O189" s="3">
        <f>O190</f>
        <v>0</v>
      </c>
      <c r="P189" s="3">
        <f t="shared" si="48"/>
        <v>0</v>
      </c>
      <c r="Q189" s="3">
        <f>Q190</f>
        <v>0</v>
      </c>
      <c r="R189" s="3">
        <f>R190</f>
        <v>0</v>
      </c>
    </row>
    <row r="190" spans="1:18" ht="27.75" customHeight="1">
      <c r="A190" s="2"/>
      <c r="B190" s="8"/>
      <c r="C190" s="62" t="s">
        <v>329</v>
      </c>
      <c r="D190" s="8" t="s">
        <v>45</v>
      </c>
      <c r="E190" s="8" t="s">
        <v>23</v>
      </c>
      <c r="F190" s="8" t="s">
        <v>246</v>
      </c>
      <c r="G190" s="8" t="s">
        <v>204</v>
      </c>
      <c r="H190" s="3"/>
      <c r="I190" s="3">
        <v>2</v>
      </c>
      <c r="J190" s="3">
        <f t="shared" si="46"/>
        <v>2</v>
      </c>
      <c r="K190" s="3">
        <v>2</v>
      </c>
      <c r="L190" s="3"/>
      <c r="M190" s="3">
        <f t="shared" si="47"/>
        <v>3</v>
      </c>
      <c r="N190" s="3">
        <v>3</v>
      </c>
      <c r="O190" s="3"/>
      <c r="P190" s="3">
        <f t="shared" si="48"/>
        <v>0</v>
      </c>
      <c r="Q190" s="3"/>
      <c r="R190" s="2"/>
    </row>
    <row r="191" spans="1:18" ht="29.25" customHeight="1">
      <c r="A191" s="2"/>
      <c r="B191" s="8"/>
      <c r="C191" s="62" t="s">
        <v>330</v>
      </c>
      <c r="D191" s="8" t="s">
        <v>45</v>
      </c>
      <c r="E191" s="8" t="s">
        <v>23</v>
      </c>
      <c r="F191" s="8" t="s">
        <v>203</v>
      </c>
      <c r="G191" s="8" t="s">
        <v>194</v>
      </c>
      <c r="H191" s="3"/>
      <c r="I191" s="3">
        <f>I192</f>
        <v>160</v>
      </c>
      <c r="J191" s="3">
        <f t="shared" si="46"/>
        <v>0</v>
      </c>
      <c r="K191" s="3">
        <f>K192</f>
        <v>0</v>
      </c>
      <c r="L191" s="3">
        <f>L192</f>
        <v>0</v>
      </c>
      <c r="M191" s="3">
        <f t="shared" si="47"/>
        <v>0</v>
      </c>
      <c r="N191" s="3">
        <f>N192</f>
        <v>0</v>
      </c>
      <c r="O191" s="3">
        <f>O192</f>
        <v>0</v>
      </c>
      <c r="P191" s="3">
        <f t="shared" si="48"/>
        <v>0</v>
      </c>
      <c r="Q191" s="3">
        <f>Q192</f>
        <v>0</v>
      </c>
      <c r="R191" s="3">
        <f>R192</f>
        <v>0</v>
      </c>
    </row>
    <row r="192" spans="1:18" ht="24.75" customHeight="1">
      <c r="A192" s="2"/>
      <c r="B192" s="8"/>
      <c r="C192" s="62" t="s">
        <v>299</v>
      </c>
      <c r="D192" s="8" t="s">
        <v>45</v>
      </c>
      <c r="E192" s="8" t="s">
        <v>23</v>
      </c>
      <c r="F192" s="8" t="s">
        <v>203</v>
      </c>
      <c r="G192" s="8" t="s">
        <v>204</v>
      </c>
      <c r="H192" s="3"/>
      <c r="I192" s="3">
        <v>160</v>
      </c>
      <c r="J192" s="3">
        <f t="shared" si="46"/>
        <v>0</v>
      </c>
      <c r="K192" s="3"/>
      <c r="L192" s="3"/>
      <c r="M192" s="3">
        <f t="shared" si="47"/>
        <v>0</v>
      </c>
      <c r="N192" s="3"/>
      <c r="O192" s="3"/>
      <c r="P192" s="3">
        <f t="shared" si="48"/>
        <v>0</v>
      </c>
      <c r="Q192" s="3"/>
      <c r="R192" s="2"/>
    </row>
    <row r="193" spans="1:18" ht="59.25" customHeight="1">
      <c r="A193" s="2"/>
      <c r="B193" s="8"/>
      <c r="C193" s="62" t="s">
        <v>302</v>
      </c>
      <c r="D193" s="66" t="s">
        <v>45</v>
      </c>
      <c r="E193" s="66" t="s">
        <v>23</v>
      </c>
      <c r="F193" s="66" t="s">
        <v>270</v>
      </c>
      <c r="G193" s="66" t="s">
        <v>194</v>
      </c>
      <c r="H193" s="3"/>
      <c r="I193" s="3"/>
      <c r="J193" s="3">
        <f t="shared" si="46"/>
        <v>0</v>
      </c>
      <c r="K193" s="3"/>
      <c r="L193" s="3"/>
      <c r="M193" s="3">
        <f t="shared" si="47"/>
        <v>5</v>
      </c>
      <c r="N193" s="3">
        <f>N194</f>
        <v>5</v>
      </c>
      <c r="O193" s="3">
        <f>O194</f>
        <v>0</v>
      </c>
      <c r="P193" s="3">
        <f t="shared" si="48"/>
        <v>0</v>
      </c>
      <c r="Q193" s="3">
        <f>Q194</f>
        <v>0</v>
      </c>
      <c r="R193" s="3">
        <f>R194</f>
        <v>0</v>
      </c>
    </row>
    <row r="194" spans="1:18" ht="30" customHeight="1">
      <c r="A194" s="2"/>
      <c r="B194" s="8"/>
      <c r="C194" s="62" t="s">
        <v>303</v>
      </c>
      <c r="D194" s="66" t="s">
        <v>45</v>
      </c>
      <c r="E194" s="66" t="s">
        <v>23</v>
      </c>
      <c r="F194" s="66" t="s">
        <v>270</v>
      </c>
      <c r="G194" s="66" t="s">
        <v>204</v>
      </c>
      <c r="H194" s="3"/>
      <c r="I194" s="3"/>
      <c r="J194" s="3">
        <f t="shared" si="46"/>
        <v>0</v>
      </c>
      <c r="K194" s="3"/>
      <c r="L194" s="3"/>
      <c r="M194" s="3">
        <f t="shared" si="47"/>
        <v>5</v>
      </c>
      <c r="N194" s="3">
        <v>5</v>
      </c>
      <c r="O194" s="3"/>
      <c r="P194" s="3">
        <f t="shared" si="48"/>
        <v>0</v>
      </c>
      <c r="Q194" s="3"/>
      <c r="R194" s="2"/>
    </row>
    <row r="195" spans="1:18" ht="42.75" customHeight="1">
      <c r="A195" s="2"/>
      <c r="B195" s="8"/>
      <c r="C195" s="62" t="s">
        <v>297</v>
      </c>
      <c r="D195" s="61" t="s">
        <v>45</v>
      </c>
      <c r="E195" s="61" t="s">
        <v>23</v>
      </c>
      <c r="F195" s="61" t="s">
        <v>298</v>
      </c>
      <c r="G195" s="61" t="s">
        <v>194</v>
      </c>
      <c r="H195" s="3"/>
      <c r="I195" s="3"/>
      <c r="J195" s="3">
        <f t="shared" si="46"/>
        <v>0</v>
      </c>
      <c r="K195" s="3"/>
      <c r="L195" s="3"/>
      <c r="M195" s="3">
        <f t="shared" si="47"/>
        <v>8</v>
      </c>
      <c r="N195" s="3">
        <f>N196</f>
        <v>8</v>
      </c>
      <c r="O195" s="3">
        <f>O196</f>
        <v>0</v>
      </c>
      <c r="P195" s="3">
        <f t="shared" si="48"/>
        <v>14</v>
      </c>
      <c r="Q195" s="3">
        <f>Q196</f>
        <v>14</v>
      </c>
      <c r="R195" s="3">
        <f>R196</f>
        <v>0</v>
      </c>
    </row>
    <row r="196" spans="1:18" ht="36.75" customHeight="1">
      <c r="A196" s="2"/>
      <c r="B196" s="8"/>
      <c r="C196" s="62" t="s">
        <v>299</v>
      </c>
      <c r="D196" s="61" t="s">
        <v>45</v>
      </c>
      <c r="E196" s="61" t="s">
        <v>23</v>
      </c>
      <c r="F196" s="61" t="s">
        <v>298</v>
      </c>
      <c r="G196" s="61" t="s">
        <v>204</v>
      </c>
      <c r="H196" s="3"/>
      <c r="I196" s="3"/>
      <c r="J196" s="3">
        <f t="shared" si="46"/>
        <v>0</v>
      </c>
      <c r="K196" s="3"/>
      <c r="L196" s="3"/>
      <c r="M196" s="3">
        <f t="shared" si="47"/>
        <v>8</v>
      </c>
      <c r="N196" s="3">
        <v>8</v>
      </c>
      <c r="O196" s="3"/>
      <c r="P196" s="3">
        <f t="shared" si="48"/>
        <v>14</v>
      </c>
      <c r="Q196" s="3">
        <v>14</v>
      </c>
      <c r="R196" s="2"/>
    </row>
    <row r="197" spans="1:18" ht="15.75">
      <c r="A197" s="2"/>
      <c r="B197" s="8"/>
      <c r="C197" s="74" t="s">
        <v>141</v>
      </c>
      <c r="D197" s="8" t="s">
        <v>28</v>
      </c>
      <c r="E197" s="8" t="s">
        <v>17</v>
      </c>
      <c r="F197" s="8" t="s">
        <v>196</v>
      </c>
      <c r="G197" s="8" t="s">
        <v>194</v>
      </c>
      <c r="H197" s="3">
        <v>325.7</v>
      </c>
      <c r="I197" s="3">
        <f>I199</f>
        <v>814.5</v>
      </c>
      <c r="J197" s="3">
        <f aca="true" t="shared" si="49" ref="J197:R197">J199</f>
        <v>0</v>
      </c>
      <c r="K197" s="3">
        <f t="shared" si="49"/>
        <v>0</v>
      </c>
      <c r="L197" s="3">
        <f t="shared" si="49"/>
        <v>0</v>
      </c>
      <c r="M197" s="3">
        <f t="shared" si="49"/>
        <v>0</v>
      </c>
      <c r="N197" s="3">
        <f t="shared" si="49"/>
        <v>0</v>
      </c>
      <c r="O197" s="3">
        <f t="shared" si="49"/>
        <v>0</v>
      </c>
      <c r="P197" s="3">
        <f t="shared" si="49"/>
        <v>0</v>
      </c>
      <c r="Q197" s="3">
        <f t="shared" si="49"/>
        <v>0</v>
      </c>
      <c r="R197" s="2">
        <f t="shared" si="49"/>
        <v>0</v>
      </c>
    </row>
    <row r="198" spans="1:18" ht="15.75" hidden="1">
      <c r="A198" s="2"/>
      <c r="B198" s="8"/>
      <c r="C198" s="74"/>
      <c r="D198" s="8"/>
      <c r="E198" s="8"/>
      <c r="F198" s="8" t="s">
        <v>196</v>
      </c>
      <c r="G198" s="8" t="s">
        <v>194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2"/>
    </row>
    <row r="199" spans="1:18" ht="15.75">
      <c r="A199" s="2"/>
      <c r="B199" s="8"/>
      <c r="C199" s="74" t="s">
        <v>60</v>
      </c>
      <c r="D199" s="8" t="s">
        <v>28</v>
      </c>
      <c r="E199" s="8" t="s">
        <v>20</v>
      </c>
      <c r="F199" s="8" t="s">
        <v>196</v>
      </c>
      <c r="G199" s="8" t="s">
        <v>194</v>
      </c>
      <c r="H199" s="3"/>
      <c r="I199" s="3">
        <f>I200</f>
        <v>814.5</v>
      </c>
      <c r="J199" s="3">
        <f>K199+L199</f>
        <v>0</v>
      </c>
      <c r="K199" s="3"/>
      <c r="L199" s="3">
        <v>0</v>
      </c>
      <c r="M199" s="3">
        <f>N199+O199</f>
        <v>0</v>
      </c>
      <c r="N199" s="3"/>
      <c r="O199" s="3">
        <v>0</v>
      </c>
      <c r="P199" s="3">
        <f>Q199+R199</f>
        <v>0</v>
      </c>
      <c r="Q199" s="3"/>
      <c r="R199" s="2">
        <v>0</v>
      </c>
    </row>
    <row r="200" spans="1:18" ht="63.75">
      <c r="A200" s="2"/>
      <c r="B200" s="8"/>
      <c r="C200" s="69" t="s">
        <v>331</v>
      </c>
      <c r="D200" s="8" t="s">
        <v>28</v>
      </c>
      <c r="E200" s="8" t="s">
        <v>20</v>
      </c>
      <c r="F200" s="8" t="s">
        <v>248</v>
      </c>
      <c r="G200" s="8" t="s">
        <v>194</v>
      </c>
      <c r="H200" s="3"/>
      <c r="I200" s="3">
        <f>I201</f>
        <v>814.5</v>
      </c>
      <c r="J200" s="3"/>
      <c r="K200" s="3"/>
      <c r="L200" s="3"/>
      <c r="M200" s="3"/>
      <c r="N200" s="3"/>
      <c r="O200" s="3"/>
      <c r="P200" s="3"/>
      <c r="Q200" s="3"/>
      <c r="R200" s="2"/>
    </row>
    <row r="201" spans="1:18" ht="15.75">
      <c r="A201" s="2"/>
      <c r="B201" s="8"/>
      <c r="C201" s="70" t="s">
        <v>332</v>
      </c>
      <c r="D201" s="8" t="s">
        <v>28</v>
      </c>
      <c r="E201" s="8" t="s">
        <v>20</v>
      </c>
      <c r="F201" s="8" t="s">
        <v>248</v>
      </c>
      <c r="G201" s="8" t="s">
        <v>249</v>
      </c>
      <c r="H201" s="3"/>
      <c r="I201" s="3">
        <v>814.5</v>
      </c>
      <c r="J201" s="3"/>
      <c r="K201" s="3"/>
      <c r="L201" s="3"/>
      <c r="M201" s="3"/>
      <c r="N201" s="3"/>
      <c r="O201" s="3"/>
      <c r="P201" s="3"/>
      <c r="Q201" s="3"/>
      <c r="R201" s="2"/>
    </row>
    <row r="202" spans="1:18" ht="15.75">
      <c r="A202" s="2"/>
      <c r="B202" s="8"/>
      <c r="C202" s="9" t="s">
        <v>104</v>
      </c>
      <c r="D202" s="8"/>
      <c r="E202" s="8"/>
      <c r="F202" s="8"/>
      <c r="G202" s="8"/>
      <c r="H202" s="4">
        <f>H150+H159+H197</f>
        <v>69976.79999999999</v>
      </c>
      <c r="I202" s="4">
        <f>I150+I159+I197+I155</f>
        <v>92430.49999999999</v>
      </c>
      <c r="J202" s="4">
        <f aca="true" t="shared" si="50" ref="J202:R202">J150+J159+J197+J155</f>
        <v>99526.49999999999</v>
      </c>
      <c r="K202" s="4">
        <f t="shared" si="50"/>
        <v>87329.4</v>
      </c>
      <c r="L202" s="4">
        <f t="shared" si="50"/>
        <v>12197.099999999999</v>
      </c>
      <c r="M202" s="4">
        <f t="shared" si="50"/>
        <v>114642.7</v>
      </c>
      <c r="N202" s="4">
        <f t="shared" si="50"/>
        <v>108661.59999999999</v>
      </c>
      <c r="O202" s="4">
        <f t="shared" si="50"/>
        <v>5981.0999999999985</v>
      </c>
      <c r="P202" s="4">
        <f t="shared" si="50"/>
        <v>123138.59999999999</v>
      </c>
      <c r="Q202" s="4">
        <f t="shared" si="50"/>
        <v>113215.70000000001</v>
      </c>
      <c r="R202" s="4">
        <f t="shared" si="50"/>
        <v>9922.9</v>
      </c>
    </row>
    <row r="203" spans="1:18" s="11" customFormat="1" ht="15.75">
      <c r="A203" s="5"/>
      <c r="B203" s="6"/>
      <c r="C203" s="9" t="s">
        <v>137</v>
      </c>
      <c r="D203" s="6"/>
      <c r="E203" s="6"/>
      <c r="F203" s="6"/>
      <c r="G203" s="6"/>
      <c r="H203" s="4"/>
      <c r="I203" s="4">
        <v>162</v>
      </c>
      <c r="J203" s="4">
        <v>2</v>
      </c>
      <c r="K203" s="4">
        <v>2</v>
      </c>
      <c r="L203" s="4"/>
      <c r="M203" s="4">
        <f>N203+O203</f>
        <v>16</v>
      </c>
      <c r="N203" s="4">
        <v>16</v>
      </c>
      <c r="O203" s="4"/>
      <c r="P203" s="4">
        <f>Q203+R203</f>
        <v>14</v>
      </c>
      <c r="Q203" s="4">
        <v>14</v>
      </c>
      <c r="R203" s="5"/>
    </row>
    <row r="204" spans="1:18" ht="15.75">
      <c r="A204" s="2"/>
      <c r="B204" s="8"/>
      <c r="C204" s="74"/>
      <c r="D204" s="8"/>
      <c r="E204" s="8"/>
      <c r="F204" s="8"/>
      <c r="G204" s="8"/>
      <c r="H204" s="4"/>
      <c r="I204" s="3"/>
      <c r="J204" s="3"/>
      <c r="K204" s="3"/>
      <c r="L204" s="3"/>
      <c r="M204" s="3"/>
      <c r="N204" s="3"/>
      <c r="O204" s="4"/>
      <c r="P204" s="3"/>
      <c r="Q204" s="4"/>
      <c r="R204" s="5"/>
    </row>
    <row r="205" spans="1:18" s="11" customFormat="1" ht="15.75" hidden="1">
      <c r="A205" s="5"/>
      <c r="B205" s="6"/>
      <c r="C205" s="74"/>
      <c r="D205" s="6"/>
      <c r="E205" s="6"/>
      <c r="F205" s="6"/>
      <c r="G205" s="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5"/>
    </row>
    <row r="206" spans="1:18" ht="15.75" hidden="1">
      <c r="A206" s="2"/>
      <c r="B206" s="8"/>
      <c r="C206" s="74"/>
      <c r="D206" s="8"/>
      <c r="E206" s="8"/>
      <c r="F206" s="8"/>
      <c r="G206" s="8"/>
      <c r="H206" s="4"/>
      <c r="I206" s="3"/>
      <c r="J206" s="3"/>
      <c r="K206" s="3"/>
      <c r="L206" s="3"/>
      <c r="M206" s="3"/>
      <c r="N206" s="3"/>
      <c r="O206" s="4"/>
      <c r="P206" s="3"/>
      <c r="Q206" s="4"/>
      <c r="R206" s="5"/>
    </row>
    <row r="207" spans="1:18" ht="15.75" hidden="1">
      <c r="A207" s="2"/>
      <c r="B207" s="8"/>
      <c r="C207" s="74"/>
      <c r="D207" s="8"/>
      <c r="E207" s="8"/>
      <c r="F207" s="8"/>
      <c r="G207" s="8"/>
      <c r="H207" s="4"/>
      <c r="I207" s="3"/>
      <c r="J207" s="3"/>
      <c r="K207" s="3"/>
      <c r="L207" s="3"/>
      <c r="M207" s="3"/>
      <c r="N207" s="3"/>
      <c r="O207" s="4"/>
      <c r="P207" s="3"/>
      <c r="Q207" s="4"/>
      <c r="R207" s="5"/>
    </row>
    <row r="208" spans="1:18" ht="15.75" hidden="1">
      <c r="A208" s="2"/>
      <c r="B208" s="8"/>
      <c r="C208" s="74"/>
      <c r="D208" s="8"/>
      <c r="E208" s="8"/>
      <c r="F208" s="8"/>
      <c r="G208" s="8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2"/>
    </row>
    <row r="209" spans="1:18" ht="47.25">
      <c r="A209" s="2">
        <v>6</v>
      </c>
      <c r="B209" s="6" t="s">
        <v>184</v>
      </c>
      <c r="C209" s="7" t="s">
        <v>185</v>
      </c>
      <c r="D209" s="8"/>
      <c r="E209" s="8"/>
      <c r="F209" s="8"/>
      <c r="G209" s="8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2"/>
    </row>
    <row r="210" spans="1:18" ht="15.75">
      <c r="A210" s="2"/>
      <c r="B210" s="6"/>
      <c r="C210" s="74" t="s">
        <v>144</v>
      </c>
      <c r="D210" s="8" t="s">
        <v>14</v>
      </c>
      <c r="E210" s="8" t="s">
        <v>17</v>
      </c>
      <c r="F210" s="8"/>
      <c r="G210" s="8"/>
      <c r="H210" s="3">
        <v>5177.7</v>
      </c>
      <c r="I210" s="3">
        <f>I211+I212+I215+I216+I219</f>
        <v>7775.099999999999</v>
      </c>
      <c r="J210" s="3">
        <f aca="true" t="shared" si="51" ref="J210:R210">J211+J212+J215+J216+J219</f>
        <v>11025</v>
      </c>
      <c r="K210" s="3">
        <f>K211+K212+K215+K216+K219</f>
        <v>9723.7</v>
      </c>
      <c r="L210" s="3">
        <f>L211+L212+L215+L216+L219</f>
        <v>1301.3</v>
      </c>
      <c r="M210" s="3">
        <f t="shared" si="51"/>
        <v>12077.099999999999</v>
      </c>
      <c r="N210" s="3">
        <f t="shared" si="51"/>
        <v>11571.400000000001</v>
      </c>
      <c r="O210" s="3">
        <f t="shared" si="51"/>
        <v>505.7</v>
      </c>
      <c r="P210" s="3">
        <f t="shared" si="51"/>
        <v>12674.500000000002</v>
      </c>
      <c r="Q210" s="3">
        <f t="shared" si="51"/>
        <v>11800.800000000001</v>
      </c>
      <c r="R210" s="2">
        <f t="shared" si="51"/>
        <v>873.7</v>
      </c>
    </row>
    <row r="211" spans="1:18" ht="51.75">
      <c r="A211" s="2"/>
      <c r="B211" s="8"/>
      <c r="C211" s="74" t="s">
        <v>61</v>
      </c>
      <c r="D211" s="8" t="s">
        <v>14</v>
      </c>
      <c r="E211" s="8" t="s">
        <v>15</v>
      </c>
      <c r="F211" s="8" t="s">
        <v>196</v>
      </c>
      <c r="G211" s="8" t="s">
        <v>194</v>
      </c>
      <c r="H211" s="3"/>
      <c r="I211" s="3">
        <f>I213</f>
        <v>6940.2</v>
      </c>
      <c r="J211" s="3">
        <f aca="true" t="shared" si="52" ref="J211:J221">K211+L211</f>
        <v>7492.5</v>
      </c>
      <c r="K211" s="3">
        <f>K213</f>
        <v>6191.2</v>
      </c>
      <c r="L211" s="3">
        <f>L213</f>
        <v>1301.3</v>
      </c>
      <c r="M211" s="3">
        <f aca="true" t="shared" si="53" ref="M211:M218">N211+O211</f>
        <v>8083.8</v>
      </c>
      <c r="N211" s="3">
        <f>N213</f>
        <v>7578.1</v>
      </c>
      <c r="O211" s="3">
        <f>O213</f>
        <v>505.7</v>
      </c>
      <c r="P211" s="3">
        <f aca="true" t="shared" si="54" ref="P211:P221">Q211+R211</f>
        <v>8538.7</v>
      </c>
      <c r="Q211" s="3">
        <f>Q213</f>
        <v>7665</v>
      </c>
      <c r="R211" s="3">
        <f>R213</f>
        <v>873.7</v>
      </c>
    </row>
    <row r="212" spans="1:18" ht="15.75" hidden="1">
      <c r="A212" s="2"/>
      <c r="B212" s="8"/>
      <c r="C212" s="74"/>
      <c r="D212" s="8" t="s">
        <v>14</v>
      </c>
      <c r="E212" s="8" t="s">
        <v>15</v>
      </c>
      <c r="F212" s="8"/>
      <c r="G212" s="8"/>
      <c r="H212" s="3"/>
      <c r="I212" s="3"/>
      <c r="J212" s="3">
        <f t="shared" si="52"/>
        <v>0</v>
      </c>
      <c r="K212" s="3"/>
      <c r="L212" s="3"/>
      <c r="M212" s="3">
        <f t="shared" si="53"/>
        <v>0</v>
      </c>
      <c r="N212" s="3"/>
      <c r="O212" s="3"/>
      <c r="P212" s="3">
        <f t="shared" si="54"/>
        <v>0</v>
      </c>
      <c r="Q212" s="3"/>
      <c r="R212" s="2"/>
    </row>
    <row r="213" spans="1:18" ht="15.75">
      <c r="A213" s="2"/>
      <c r="B213" s="8"/>
      <c r="C213" s="65" t="s">
        <v>325</v>
      </c>
      <c r="D213" s="8" t="s">
        <v>14</v>
      </c>
      <c r="E213" s="8" t="s">
        <v>15</v>
      </c>
      <c r="F213" s="8" t="s">
        <v>222</v>
      </c>
      <c r="G213" s="8" t="s">
        <v>194</v>
      </c>
      <c r="H213" s="3"/>
      <c r="I213" s="3">
        <f>I214</f>
        <v>6940.2</v>
      </c>
      <c r="J213" s="3">
        <f t="shared" si="52"/>
        <v>7492.5</v>
      </c>
      <c r="K213" s="3">
        <f>K214</f>
        <v>6191.2</v>
      </c>
      <c r="L213" s="3">
        <f>L214</f>
        <v>1301.3</v>
      </c>
      <c r="M213" s="3">
        <f t="shared" si="53"/>
        <v>8083.8</v>
      </c>
      <c r="N213" s="3">
        <f>N214</f>
        <v>7578.1</v>
      </c>
      <c r="O213" s="3">
        <f>O214</f>
        <v>505.7</v>
      </c>
      <c r="P213" s="3">
        <f t="shared" si="54"/>
        <v>8538.7</v>
      </c>
      <c r="Q213" s="3">
        <f>Q214</f>
        <v>7665</v>
      </c>
      <c r="R213" s="3">
        <f>R214</f>
        <v>873.7</v>
      </c>
    </row>
    <row r="214" spans="1:18" ht="25.5">
      <c r="A214" s="2"/>
      <c r="B214" s="8"/>
      <c r="C214" s="65" t="s">
        <v>299</v>
      </c>
      <c r="D214" s="8" t="s">
        <v>14</v>
      </c>
      <c r="E214" s="8" t="s">
        <v>15</v>
      </c>
      <c r="F214" s="8" t="s">
        <v>222</v>
      </c>
      <c r="G214" s="8" t="s">
        <v>204</v>
      </c>
      <c r="H214" s="3"/>
      <c r="I214" s="3">
        <v>6940.2</v>
      </c>
      <c r="J214" s="3">
        <f t="shared" si="52"/>
        <v>7492.5</v>
      </c>
      <c r="K214" s="3">
        <v>6191.2</v>
      </c>
      <c r="L214" s="3">
        <v>1301.3</v>
      </c>
      <c r="M214" s="3">
        <f t="shared" si="53"/>
        <v>8083.8</v>
      </c>
      <c r="N214" s="3">
        <v>7578.1</v>
      </c>
      <c r="O214" s="3">
        <v>505.7</v>
      </c>
      <c r="P214" s="3">
        <f t="shared" si="54"/>
        <v>8538.7</v>
      </c>
      <c r="Q214" s="3">
        <v>7665</v>
      </c>
      <c r="R214" s="2">
        <v>873.7</v>
      </c>
    </row>
    <row r="215" spans="1:18" ht="15.75">
      <c r="A215" s="2"/>
      <c r="B215" s="8"/>
      <c r="C215" s="74" t="s">
        <v>62</v>
      </c>
      <c r="D215" s="8" t="s">
        <v>14</v>
      </c>
      <c r="E215" s="8" t="s">
        <v>21</v>
      </c>
      <c r="F215" s="8" t="s">
        <v>196</v>
      </c>
      <c r="G215" s="8" t="s">
        <v>194</v>
      </c>
      <c r="H215" s="3"/>
      <c r="I215" s="3">
        <f>I217</f>
        <v>719.5</v>
      </c>
      <c r="J215" s="3">
        <f t="shared" si="52"/>
        <v>1500</v>
      </c>
      <c r="K215" s="3">
        <f>K217</f>
        <v>1500</v>
      </c>
      <c r="L215" s="3">
        <f>L217</f>
        <v>0</v>
      </c>
      <c r="M215" s="3">
        <f t="shared" si="53"/>
        <v>1621.5</v>
      </c>
      <c r="N215" s="3">
        <f>N217</f>
        <v>1621.5</v>
      </c>
      <c r="O215" s="3">
        <f>O217</f>
        <v>0</v>
      </c>
      <c r="P215" s="3">
        <f t="shared" si="54"/>
        <v>1744.7</v>
      </c>
      <c r="Q215" s="3">
        <f>Q217</f>
        <v>1744.7</v>
      </c>
      <c r="R215" s="3">
        <f>R217</f>
        <v>0</v>
      </c>
    </row>
    <row r="216" spans="1:18" ht="15.75" hidden="1">
      <c r="A216" s="2"/>
      <c r="B216" s="8"/>
      <c r="C216" s="74"/>
      <c r="D216" s="8" t="s">
        <v>14</v>
      </c>
      <c r="E216" s="8" t="s">
        <v>21</v>
      </c>
      <c r="F216" s="8"/>
      <c r="G216" s="8"/>
      <c r="H216" s="3"/>
      <c r="I216" s="3"/>
      <c r="J216" s="3">
        <f t="shared" si="52"/>
        <v>0</v>
      </c>
      <c r="K216" s="3"/>
      <c r="L216" s="3"/>
      <c r="M216" s="3">
        <f t="shared" si="53"/>
        <v>0</v>
      </c>
      <c r="N216" s="3"/>
      <c r="O216" s="3">
        <v>0</v>
      </c>
      <c r="P216" s="3">
        <f t="shared" si="54"/>
        <v>0</v>
      </c>
      <c r="Q216" s="3"/>
      <c r="R216" s="2"/>
    </row>
    <row r="217" spans="1:18" ht="15.75">
      <c r="A217" s="2"/>
      <c r="B217" s="8"/>
      <c r="C217" s="65" t="s">
        <v>333</v>
      </c>
      <c r="D217" s="8" t="s">
        <v>14</v>
      </c>
      <c r="E217" s="8" t="s">
        <v>21</v>
      </c>
      <c r="F217" s="8" t="s">
        <v>223</v>
      </c>
      <c r="G217" s="8" t="s">
        <v>194</v>
      </c>
      <c r="H217" s="3"/>
      <c r="I217" s="3">
        <f>I218</f>
        <v>719.5</v>
      </c>
      <c r="J217" s="3">
        <f t="shared" si="52"/>
        <v>1500</v>
      </c>
      <c r="K217" s="3">
        <f>K218</f>
        <v>1500</v>
      </c>
      <c r="L217" s="3">
        <f>L218</f>
        <v>0</v>
      </c>
      <c r="M217" s="3">
        <f t="shared" si="53"/>
        <v>1621.5</v>
      </c>
      <c r="N217" s="3">
        <f>N218</f>
        <v>1621.5</v>
      </c>
      <c r="O217" s="3">
        <f>O218</f>
        <v>0</v>
      </c>
      <c r="P217" s="3">
        <f t="shared" si="54"/>
        <v>1744.7</v>
      </c>
      <c r="Q217" s="3">
        <f>Q218</f>
        <v>1744.7</v>
      </c>
      <c r="R217" s="3">
        <f>R218</f>
        <v>0</v>
      </c>
    </row>
    <row r="218" spans="1:18" ht="15.75">
      <c r="A218" s="2"/>
      <c r="B218" s="8"/>
      <c r="C218" s="65" t="s">
        <v>94</v>
      </c>
      <c r="D218" s="8" t="s">
        <v>14</v>
      </c>
      <c r="E218" s="8" t="s">
        <v>21</v>
      </c>
      <c r="F218" s="8" t="s">
        <v>223</v>
      </c>
      <c r="G218" s="8" t="s">
        <v>224</v>
      </c>
      <c r="H218" s="3"/>
      <c r="I218" s="3">
        <v>719.5</v>
      </c>
      <c r="J218" s="3">
        <f t="shared" si="52"/>
        <v>1500</v>
      </c>
      <c r="K218" s="3">
        <v>1500</v>
      </c>
      <c r="L218" s="3"/>
      <c r="M218" s="3">
        <f t="shared" si="53"/>
        <v>1621.5</v>
      </c>
      <c r="N218" s="3">
        <v>1621.5</v>
      </c>
      <c r="O218" s="3"/>
      <c r="P218" s="3">
        <f t="shared" si="54"/>
        <v>1744.7</v>
      </c>
      <c r="Q218" s="3">
        <v>1744.7</v>
      </c>
      <c r="R218" s="2"/>
    </row>
    <row r="219" spans="1:18" ht="15.75">
      <c r="A219" s="2"/>
      <c r="B219" s="8"/>
      <c r="C219" s="74" t="s">
        <v>63</v>
      </c>
      <c r="D219" s="8" t="s">
        <v>14</v>
      </c>
      <c r="E219" s="8" t="s">
        <v>46</v>
      </c>
      <c r="F219" s="8" t="s">
        <v>196</v>
      </c>
      <c r="G219" s="8" t="s">
        <v>194</v>
      </c>
      <c r="H219" s="3"/>
      <c r="I219" s="3">
        <f>I220</f>
        <v>115.4</v>
      </c>
      <c r="J219" s="3">
        <f t="shared" si="52"/>
        <v>2032.5</v>
      </c>
      <c r="K219" s="3">
        <f>K220</f>
        <v>2032.5</v>
      </c>
      <c r="L219" s="3">
        <f>L220</f>
        <v>0</v>
      </c>
      <c r="M219" s="3">
        <f>SUM(N219:O219)</f>
        <v>2371.8</v>
      </c>
      <c r="N219" s="3">
        <f>N220</f>
        <v>2371.8</v>
      </c>
      <c r="O219" s="3">
        <f>O220</f>
        <v>0</v>
      </c>
      <c r="P219" s="3">
        <f t="shared" si="54"/>
        <v>2391.1</v>
      </c>
      <c r="Q219" s="3">
        <f>Q220</f>
        <v>2391.1</v>
      </c>
      <c r="R219" s="3">
        <f>R220</f>
        <v>0</v>
      </c>
    </row>
    <row r="220" spans="1:18" ht="25.5">
      <c r="A220" s="2"/>
      <c r="B220" s="8"/>
      <c r="C220" s="62" t="s">
        <v>334</v>
      </c>
      <c r="D220" s="8" t="s">
        <v>14</v>
      </c>
      <c r="E220" s="8" t="s">
        <v>46</v>
      </c>
      <c r="F220" s="8" t="s">
        <v>225</v>
      </c>
      <c r="G220" s="8" t="s">
        <v>194</v>
      </c>
      <c r="H220" s="3"/>
      <c r="I220" s="3">
        <f>I221</f>
        <v>115.4</v>
      </c>
      <c r="J220" s="3">
        <f t="shared" si="52"/>
        <v>2032.5</v>
      </c>
      <c r="K220" s="3">
        <f>K221</f>
        <v>2032.5</v>
      </c>
      <c r="L220" s="3">
        <f>L221</f>
        <v>0</v>
      </c>
      <c r="M220" s="3">
        <f>SUM(N220:O220)</f>
        <v>2371.8</v>
      </c>
      <c r="N220" s="3">
        <f>N221</f>
        <v>2371.8</v>
      </c>
      <c r="O220" s="3">
        <f>O221</f>
        <v>0</v>
      </c>
      <c r="P220" s="3">
        <f t="shared" si="54"/>
        <v>2391.1</v>
      </c>
      <c r="Q220" s="3">
        <f>Q221</f>
        <v>2391.1</v>
      </c>
      <c r="R220" s="3">
        <f>R221</f>
        <v>0</v>
      </c>
    </row>
    <row r="221" spans="1:18" ht="25.5">
      <c r="A221" s="2"/>
      <c r="B221" s="8"/>
      <c r="C221" s="62" t="s">
        <v>299</v>
      </c>
      <c r="D221" s="8" t="s">
        <v>14</v>
      </c>
      <c r="E221" s="8" t="s">
        <v>46</v>
      </c>
      <c r="F221" s="8" t="s">
        <v>225</v>
      </c>
      <c r="G221" s="8" t="s">
        <v>204</v>
      </c>
      <c r="H221" s="3"/>
      <c r="I221" s="3">
        <v>115.4</v>
      </c>
      <c r="J221" s="3">
        <f t="shared" si="52"/>
        <v>2032.5</v>
      </c>
      <c r="K221" s="3">
        <v>2032.5</v>
      </c>
      <c r="L221" s="3"/>
      <c r="M221" s="3">
        <f>SUM(N221:O221)</f>
        <v>2371.8</v>
      </c>
      <c r="N221" s="3">
        <v>2371.8</v>
      </c>
      <c r="O221" s="3"/>
      <c r="P221" s="3">
        <f t="shared" si="54"/>
        <v>2391.1</v>
      </c>
      <c r="Q221" s="3">
        <v>2391.1</v>
      </c>
      <c r="R221" s="2"/>
    </row>
    <row r="222" spans="1:18" ht="42.75" customHeight="1">
      <c r="A222" s="2"/>
      <c r="B222" s="8"/>
      <c r="C222" s="74" t="s">
        <v>140</v>
      </c>
      <c r="D222" s="8" t="s">
        <v>27</v>
      </c>
      <c r="E222" s="8" t="s">
        <v>17</v>
      </c>
      <c r="F222" s="8" t="s">
        <v>196</v>
      </c>
      <c r="G222" s="8" t="s">
        <v>194</v>
      </c>
      <c r="H222" s="3"/>
      <c r="I222" s="3">
        <f>I223</f>
        <v>100</v>
      </c>
      <c r="J222" s="3">
        <f aca="true" t="shared" si="55" ref="J222:R223">J223</f>
        <v>150</v>
      </c>
      <c r="K222" s="3">
        <f aca="true" t="shared" si="56" ref="K222:L224">K223</f>
        <v>150</v>
      </c>
      <c r="L222" s="3">
        <f t="shared" si="56"/>
        <v>0</v>
      </c>
      <c r="M222" s="3">
        <f t="shared" si="55"/>
        <v>162.2</v>
      </c>
      <c r="N222" s="3">
        <f t="shared" si="55"/>
        <v>162.2</v>
      </c>
      <c r="O222" s="3">
        <f t="shared" si="55"/>
        <v>0</v>
      </c>
      <c r="P222" s="3">
        <f t="shared" si="55"/>
        <v>174.5</v>
      </c>
      <c r="Q222" s="3">
        <f t="shared" si="55"/>
        <v>174.5</v>
      </c>
      <c r="R222" s="2">
        <f t="shared" si="55"/>
        <v>0</v>
      </c>
    </row>
    <row r="223" spans="1:18" ht="39">
      <c r="A223" s="2"/>
      <c r="B223" s="8"/>
      <c r="C223" s="74" t="s">
        <v>64</v>
      </c>
      <c r="D223" s="8" t="s">
        <v>27</v>
      </c>
      <c r="E223" s="8" t="s">
        <v>23</v>
      </c>
      <c r="F223" s="8" t="s">
        <v>196</v>
      </c>
      <c r="G223" s="8" t="s">
        <v>194</v>
      </c>
      <c r="H223" s="3"/>
      <c r="I223" s="3">
        <f>I224</f>
        <v>100</v>
      </c>
      <c r="J223" s="3">
        <f>K223+L223</f>
        <v>150</v>
      </c>
      <c r="K223" s="3">
        <f t="shared" si="56"/>
        <v>150</v>
      </c>
      <c r="L223" s="3">
        <f t="shared" si="56"/>
        <v>0</v>
      </c>
      <c r="M223" s="3">
        <f>N223+O223</f>
        <v>162.2</v>
      </c>
      <c r="N223" s="3">
        <f t="shared" si="55"/>
        <v>162.2</v>
      </c>
      <c r="O223" s="3">
        <f t="shared" si="55"/>
        <v>0</v>
      </c>
      <c r="P223" s="3">
        <f>Q223+R223</f>
        <v>174.5</v>
      </c>
      <c r="Q223" s="3">
        <f t="shared" si="55"/>
        <v>174.5</v>
      </c>
      <c r="R223" s="3">
        <f t="shared" si="55"/>
        <v>0</v>
      </c>
    </row>
    <row r="224" spans="1:18" ht="38.25">
      <c r="A224" s="2"/>
      <c r="B224" s="8"/>
      <c r="C224" s="65" t="s">
        <v>335</v>
      </c>
      <c r="D224" s="8" t="s">
        <v>27</v>
      </c>
      <c r="E224" s="8" t="s">
        <v>23</v>
      </c>
      <c r="F224" s="8" t="s">
        <v>226</v>
      </c>
      <c r="G224" s="8" t="s">
        <v>194</v>
      </c>
      <c r="H224" s="3"/>
      <c r="I224" s="3">
        <f>I225</f>
        <v>100</v>
      </c>
      <c r="J224" s="3">
        <f>K224+L224</f>
        <v>150</v>
      </c>
      <c r="K224" s="3">
        <f t="shared" si="56"/>
        <v>150</v>
      </c>
      <c r="L224" s="3">
        <f t="shared" si="56"/>
        <v>0</v>
      </c>
      <c r="M224" s="3">
        <f>N224+O224</f>
        <v>162.2</v>
      </c>
      <c r="N224" s="3">
        <f>N225</f>
        <v>162.2</v>
      </c>
      <c r="O224" s="3">
        <f>O225</f>
        <v>0</v>
      </c>
      <c r="P224" s="3">
        <f>Q224+R224</f>
        <v>174.5</v>
      </c>
      <c r="Q224" s="3">
        <f>Q225</f>
        <v>174.5</v>
      </c>
      <c r="R224" s="3">
        <f>R225</f>
        <v>0</v>
      </c>
    </row>
    <row r="225" spans="1:18" ht="51">
      <c r="A225" s="2"/>
      <c r="B225" s="8"/>
      <c r="C225" s="65" t="s">
        <v>336</v>
      </c>
      <c r="D225" s="8" t="s">
        <v>27</v>
      </c>
      <c r="E225" s="8" t="s">
        <v>23</v>
      </c>
      <c r="F225" s="8" t="s">
        <v>226</v>
      </c>
      <c r="G225" s="8" t="s">
        <v>227</v>
      </c>
      <c r="H225" s="3"/>
      <c r="I225" s="3">
        <v>100</v>
      </c>
      <c r="J225" s="3">
        <f>K225+L225</f>
        <v>150</v>
      </c>
      <c r="K225" s="3">
        <v>150</v>
      </c>
      <c r="L225" s="3"/>
      <c r="M225" s="3">
        <f>N225+O225</f>
        <v>162.2</v>
      </c>
      <c r="N225" s="3">
        <v>162.2</v>
      </c>
      <c r="O225" s="3"/>
      <c r="P225" s="3">
        <f>Q225+R225</f>
        <v>174.5</v>
      </c>
      <c r="Q225" s="3">
        <v>174.5</v>
      </c>
      <c r="R225" s="2"/>
    </row>
    <row r="226" spans="1:18" ht="15.75">
      <c r="A226" s="2"/>
      <c r="B226" s="8"/>
      <c r="C226" s="74" t="s">
        <v>145</v>
      </c>
      <c r="D226" s="8" t="s">
        <v>20</v>
      </c>
      <c r="E226" s="8" t="s">
        <v>17</v>
      </c>
      <c r="F226" s="8" t="s">
        <v>196</v>
      </c>
      <c r="G226" s="8" t="s">
        <v>194</v>
      </c>
      <c r="H226" s="3">
        <v>359.9</v>
      </c>
      <c r="I226" s="3">
        <f>I228</f>
        <v>864</v>
      </c>
      <c r="J226" s="3">
        <f aca="true" t="shared" si="57" ref="J226:R226">J227+J228</f>
        <v>1300</v>
      </c>
      <c r="K226" s="3">
        <f>K228</f>
        <v>1300</v>
      </c>
      <c r="L226" s="3">
        <f>L228</f>
        <v>0</v>
      </c>
      <c r="M226" s="3">
        <f t="shared" si="57"/>
        <v>1405.3</v>
      </c>
      <c r="N226" s="3">
        <f t="shared" si="57"/>
        <v>1405.3</v>
      </c>
      <c r="O226" s="3">
        <f t="shared" si="57"/>
        <v>0</v>
      </c>
      <c r="P226" s="3">
        <f t="shared" si="57"/>
        <v>1512.1</v>
      </c>
      <c r="Q226" s="3">
        <f t="shared" si="57"/>
        <v>1512.1</v>
      </c>
      <c r="R226" s="2">
        <f t="shared" si="57"/>
        <v>0</v>
      </c>
    </row>
    <row r="227" spans="1:18" ht="15.75" hidden="1">
      <c r="A227" s="2"/>
      <c r="B227" s="8"/>
      <c r="C227" s="74"/>
      <c r="D227" s="8"/>
      <c r="E227" s="8"/>
      <c r="F227" s="8" t="s">
        <v>196</v>
      </c>
      <c r="G227" s="8" t="s">
        <v>194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2"/>
    </row>
    <row r="228" spans="1:18" ht="26.25">
      <c r="A228" s="2"/>
      <c r="B228" s="8"/>
      <c r="C228" s="74" t="s">
        <v>22</v>
      </c>
      <c r="D228" s="8" t="s">
        <v>20</v>
      </c>
      <c r="E228" s="8" t="s">
        <v>21</v>
      </c>
      <c r="F228" s="8" t="s">
        <v>196</v>
      </c>
      <c r="G228" s="8" t="s">
        <v>194</v>
      </c>
      <c r="H228" s="3"/>
      <c r="I228" s="3">
        <f>I229</f>
        <v>864</v>
      </c>
      <c r="J228" s="3">
        <f>K228+L228</f>
        <v>1300</v>
      </c>
      <c r="K228" s="3">
        <f>K229</f>
        <v>1300</v>
      </c>
      <c r="L228" s="3">
        <f>L229</f>
        <v>0</v>
      </c>
      <c r="M228" s="3">
        <f>N228+O228</f>
        <v>1405.3</v>
      </c>
      <c r="N228" s="3">
        <f>N229</f>
        <v>1405.3</v>
      </c>
      <c r="O228" s="3">
        <f>O229</f>
        <v>0</v>
      </c>
      <c r="P228" s="3">
        <f>Q228+R228</f>
        <v>1512.1</v>
      </c>
      <c r="Q228" s="3">
        <f>Q229</f>
        <v>1512.1</v>
      </c>
      <c r="R228" s="3">
        <f>R229</f>
        <v>0</v>
      </c>
    </row>
    <row r="229" spans="1:18" ht="38.25">
      <c r="A229" s="2"/>
      <c r="B229" s="8"/>
      <c r="C229" s="65" t="s">
        <v>337</v>
      </c>
      <c r="D229" s="8" t="s">
        <v>20</v>
      </c>
      <c r="E229" s="8" t="s">
        <v>21</v>
      </c>
      <c r="F229" s="8" t="s">
        <v>228</v>
      </c>
      <c r="G229" s="8" t="s">
        <v>194</v>
      </c>
      <c r="H229" s="3"/>
      <c r="I229" s="3">
        <f>I230</f>
        <v>864</v>
      </c>
      <c r="J229" s="3">
        <f>K229+L229</f>
        <v>1300</v>
      </c>
      <c r="K229" s="3">
        <f>K230</f>
        <v>1300</v>
      </c>
      <c r="L229" s="3">
        <f>L230</f>
        <v>0</v>
      </c>
      <c r="M229" s="3">
        <f>N229+O229</f>
        <v>1405.3</v>
      </c>
      <c r="N229" s="3">
        <f>N230</f>
        <v>1405.3</v>
      </c>
      <c r="O229" s="3">
        <f>O230</f>
        <v>0</v>
      </c>
      <c r="P229" s="3">
        <f>Q229+R229</f>
        <v>1512.1</v>
      </c>
      <c r="Q229" s="3">
        <f>Q230</f>
        <v>1512.1</v>
      </c>
      <c r="R229" s="3">
        <f>R230</f>
        <v>0</v>
      </c>
    </row>
    <row r="230" spans="1:18" ht="15.75">
      <c r="A230" s="2"/>
      <c r="B230" s="8"/>
      <c r="C230" s="65" t="s">
        <v>324</v>
      </c>
      <c r="D230" s="8" t="s">
        <v>20</v>
      </c>
      <c r="E230" s="8" t="s">
        <v>21</v>
      </c>
      <c r="F230" s="8" t="s">
        <v>228</v>
      </c>
      <c r="G230" s="8" t="s">
        <v>220</v>
      </c>
      <c r="H230" s="3"/>
      <c r="I230" s="3">
        <v>864</v>
      </c>
      <c r="J230" s="3">
        <f>K230+L230</f>
        <v>1300</v>
      </c>
      <c r="K230" s="3">
        <v>1300</v>
      </c>
      <c r="L230" s="3"/>
      <c r="M230" s="3">
        <f>N230+O230</f>
        <v>1405.3</v>
      </c>
      <c r="N230" s="3">
        <v>1405.3</v>
      </c>
      <c r="O230" s="3"/>
      <c r="P230" s="3">
        <f>Q230+R230</f>
        <v>1512.1</v>
      </c>
      <c r="Q230" s="3">
        <v>1512.1</v>
      </c>
      <c r="R230" s="2"/>
    </row>
    <row r="231" spans="1:18" ht="33" customHeight="1">
      <c r="A231" s="2"/>
      <c r="B231" s="8"/>
      <c r="C231" s="74" t="s">
        <v>142</v>
      </c>
      <c r="D231" s="8" t="s">
        <v>47</v>
      </c>
      <c r="E231" s="8" t="s">
        <v>17</v>
      </c>
      <c r="F231" s="8" t="s">
        <v>196</v>
      </c>
      <c r="G231" s="8" t="s">
        <v>194</v>
      </c>
      <c r="H231" s="3">
        <v>311.3</v>
      </c>
      <c r="I231" s="3">
        <f aca="true" t="shared" si="58" ref="I231:R231">I232</f>
        <v>686</v>
      </c>
      <c r="J231" s="3">
        <f t="shared" si="58"/>
        <v>1300</v>
      </c>
      <c r="K231" s="3">
        <f aca="true" t="shared" si="59" ref="K231:L233">K232</f>
        <v>1300</v>
      </c>
      <c r="L231" s="3">
        <f t="shared" si="59"/>
        <v>0</v>
      </c>
      <c r="M231" s="3">
        <f t="shared" si="58"/>
        <v>1405.3</v>
      </c>
      <c r="N231" s="3">
        <f t="shared" si="58"/>
        <v>1405.3</v>
      </c>
      <c r="O231" s="3">
        <f t="shared" si="58"/>
        <v>0</v>
      </c>
      <c r="P231" s="3">
        <f t="shared" si="58"/>
        <v>1512.1</v>
      </c>
      <c r="Q231" s="3">
        <f t="shared" si="58"/>
        <v>1512.1</v>
      </c>
      <c r="R231" s="2">
        <f t="shared" si="58"/>
        <v>0</v>
      </c>
    </row>
    <row r="232" spans="1:18" ht="15.75">
      <c r="A232" s="2"/>
      <c r="B232" s="8"/>
      <c r="C232" s="74" t="s">
        <v>65</v>
      </c>
      <c r="D232" s="8" t="s">
        <v>47</v>
      </c>
      <c r="E232" s="8" t="s">
        <v>14</v>
      </c>
      <c r="F232" s="8" t="s">
        <v>196</v>
      </c>
      <c r="G232" s="8" t="s">
        <v>194</v>
      </c>
      <c r="H232" s="3"/>
      <c r="I232" s="3">
        <f>I233+I235</f>
        <v>686</v>
      </c>
      <c r="J232" s="3">
        <f>K232+L232</f>
        <v>1300</v>
      </c>
      <c r="K232" s="3">
        <f t="shared" si="59"/>
        <v>1300</v>
      </c>
      <c r="L232" s="3">
        <f t="shared" si="59"/>
        <v>0</v>
      </c>
      <c r="M232" s="3">
        <f>N232+O232</f>
        <v>1405.3</v>
      </c>
      <c r="N232" s="3">
        <v>1405.3</v>
      </c>
      <c r="O232" s="3">
        <v>0</v>
      </c>
      <c r="P232" s="3">
        <f>Q232+R232</f>
        <v>1512.1</v>
      </c>
      <c r="Q232" s="3">
        <v>1512.1</v>
      </c>
      <c r="R232" s="2">
        <v>0</v>
      </c>
    </row>
    <row r="233" spans="1:18" ht="15.75">
      <c r="A233" s="2"/>
      <c r="B233" s="8"/>
      <c r="C233" s="65" t="s">
        <v>326</v>
      </c>
      <c r="D233" s="8" t="s">
        <v>47</v>
      </c>
      <c r="E233" s="8" t="s">
        <v>14</v>
      </c>
      <c r="F233" s="8" t="s">
        <v>230</v>
      </c>
      <c r="G233" s="8" t="s">
        <v>194</v>
      </c>
      <c r="H233" s="3"/>
      <c r="I233" s="3">
        <f>I234</f>
        <v>350</v>
      </c>
      <c r="J233" s="3">
        <f>K233+L233</f>
        <v>1300</v>
      </c>
      <c r="K233" s="3">
        <f t="shared" si="59"/>
        <v>1300</v>
      </c>
      <c r="L233" s="3">
        <f t="shared" si="59"/>
        <v>0</v>
      </c>
      <c r="M233" s="3">
        <f>N233+O233</f>
        <v>1405.3</v>
      </c>
      <c r="N233" s="3">
        <f>N234</f>
        <v>1405.3</v>
      </c>
      <c r="O233" s="3">
        <f>O234</f>
        <v>0</v>
      </c>
      <c r="P233" s="3">
        <f>Q233+R233</f>
        <v>1512.1</v>
      </c>
      <c r="Q233" s="3">
        <f>Q234</f>
        <v>1512.1</v>
      </c>
      <c r="R233" s="3">
        <f>R234</f>
        <v>0</v>
      </c>
    </row>
    <row r="234" spans="1:18" ht="15.75">
      <c r="A234" s="2"/>
      <c r="B234" s="8"/>
      <c r="C234" s="65" t="s">
        <v>324</v>
      </c>
      <c r="D234" s="8" t="s">
        <v>47</v>
      </c>
      <c r="E234" s="8" t="s">
        <v>14</v>
      </c>
      <c r="F234" s="8" t="s">
        <v>230</v>
      </c>
      <c r="G234" s="8" t="s">
        <v>220</v>
      </c>
      <c r="H234" s="3"/>
      <c r="I234" s="3">
        <v>350</v>
      </c>
      <c r="J234" s="3">
        <f>K234+L234</f>
        <v>1300</v>
      </c>
      <c r="K234" s="3">
        <v>1300</v>
      </c>
      <c r="L234" s="3"/>
      <c r="M234" s="3">
        <f>N234+O234</f>
        <v>1405.3</v>
      </c>
      <c r="N234" s="3">
        <v>1405.3</v>
      </c>
      <c r="O234" s="3"/>
      <c r="P234" s="3">
        <f>Q234+R234</f>
        <v>1512.1</v>
      </c>
      <c r="Q234" s="3">
        <v>1512.1</v>
      </c>
      <c r="R234" s="2"/>
    </row>
    <row r="235" spans="1:18" ht="63.75">
      <c r="A235" s="2"/>
      <c r="B235" s="8"/>
      <c r="C235" s="65" t="s">
        <v>338</v>
      </c>
      <c r="D235" s="8" t="s">
        <v>47</v>
      </c>
      <c r="E235" s="8" t="s">
        <v>14</v>
      </c>
      <c r="F235" s="8" t="s">
        <v>229</v>
      </c>
      <c r="G235" s="8" t="s">
        <v>194</v>
      </c>
      <c r="H235" s="3"/>
      <c r="I235" s="3">
        <f>I236</f>
        <v>336</v>
      </c>
      <c r="J235" s="3">
        <f>K235+L235</f>
        <v>0</v>
      </c>
      <c r="K235" s="3"/>
      <c r="L235" s="3"/>
      <c r="M235" s="3">
        <f>N235+O235</f>
        <v>0</v>
      </c>
      <c r="N235" s="3"/>
      <c r="O235" s="3"/>
      <c r="P235" s="3">
        <f>Q235+R235</f>
        <v>0</v>
      </c>
      <c r="Q235" s="3"/>
      <c r="R235" s="2"/>
    </row>
    <row r="236" spans="1:18" ht="25.5">
      <c r="A236" s="2"/>
      <c r="B236" s="8"/>
      <c r="C236" s="62" t="s">
        <v>299</v>
      </c>
      <c r="D236" s="8" t="s">
        <v>47</v>
      </c>
      <c r="E236" s="8" t="s">
        <v>14</v>
      </c>
      <c r="F236" s="8" t="s">
        <v>229</v>
      </c>
      <c r="G236" s="8" t="s">
        <v>204</v>
      </c>
      <c r="H236" s="3"/>
      <c r="I236" s="3">
        <v>336</v>
      </c>
      <c r="J236" s="3">
        <f>K236+L236</f>
        <v>0</v>
      </c>
      <c r="K236" s="3"/>
      <c r="L236" s="3"/>
      <c r="M236" s="3">
        <f>N236+O236</f>
        <v>0</v>
      </c>
      <c r="N236" s="3"/>
      <c r="O236" s="3"/>
      <c r="P236" s="3">
        <f>Q236+R236</f>
        <v>0</v>
      </c>
      <c r="Q236" s="3"/>
      <c r="R236" s="2"/>
    </row>
    <row r="237" spans="1:18" ht="15.75">
      <c r="A237" s="2"/>
      <c r="B237" s="8"/>
      <c r="C237" s="74" t="s">
        <v>146</v>
      </c>
      <c r="D237" s="8" t="s">
        <v>15</v>
      </c>
      <c r="E237" s="8" t="s">
        <v>17</v>
      </c>
      <c r="F237" s="8"/>
      <c r="G237" s="8"/>
      <c r="H237" s="3">
        <f>H238</f>
        <v>0</v>
      </c>
      <c r="I237" s="3">
        <f aca="true" t="shared" si="60" ref="I237:R237">I238</f>
        <v>0</v>
      </c>
      <c r="J237" s="3">
        <f t="shared" si="60"/>
        <v>0</v>
      </c>
      <c r="K237" s="3">
        <f t="shared" si="60"/>
        <v>0</v>
      </c>
      <c r="L237" s="3">
        <f t="shared" si="60"/>
        <v>0</v>
      </c>
      <c r="M237" s="3">
        <f t="shared" si="60"/>
        <v>0</v>
      </c>
      <c r="N237" s="3">
        <f t="shared" si="60"/>
        <v>0</v>
      </c>
      <c r="O237" s="3">
        <f t="shared" si="60"/>
        <v>0</v>
      </c>
      <c r="P237" s="3">
        <f t="shared" si="60"/>
        <v>0</v>
      </c>
      <c r="Q237" s="3">
        <f t="shared" si="60"/>
        <v>0</v>
      </c>
      <c r="R237" s="2">
        <f t="shared" si="60"/>
        <v>0</v>
      </c>
    </row>
    <row r="238" spans="1:18" ht="31.5" customHeight="1">
      <c r="A238" s="2"/>
      <c r="B238" s="8"/>
      <c r="C238" s="74" t="s">
        <v>66</v>
      </c>
      <c r="D238" s="8" t="s">
        <v>15</v>
      </c>
      <c r="E238" s="8" t="s">
        <v>27</v>
      </c>
      <c r="F238" s="8"/>
      <c r="G238" s="8"/>
      <c r="H238" s="3"/>
      <c r="I238" s="3"/>
      <c r="J238" s="3">
        <f>K238+L238</f>
        <v>0</v>
      </c>
      <c r="K238" s="3"/>
      <c r="L238" s="3">
        <v>0</v>
      </c>
      <c r="M238" s="3">
        <f>N238+O238</f>
        <v>0</v>
      </c>
      <c r="N238" s="3"/>
      <c r="O238" s="3">
        <v>0</v>
      </c>
      <c r="P238" s="3">
        <f>Q238+R238</f>
        <v>0</v>
      </c>
      <c r="Q238" s="3"/>
      <c r="R238" s="2">
        <v>0</v>
      </c>
    </row>
    <row r="239" spans="1:18" ht="15.75">
      <c r="A239" s="2"/>
      <c r="B239" s="8"/>
      <c r="C239" s="74" t="s">
        <v>141</v>
      </c>
      <c r="D239" s="8" t="s">
        <v>28</v>
      </c>
      <c r="E239" s="8" t="s">
        <v>17</v>
      </c>
      <c r="F239" s="8"/>
      <c r="G239" s="8"/>
      <c r="H239" s="3">
        <f>H240</f>
        <v>0</v>
      </c>
      <c r="I239" s="3">
        <f aca="true" t="shared" si="61" ref="I239:R239">I240</f>
        <v>0</v>
      </c>
      <c r="J239" s="3">
        <f t="shared" si="61"/>
        <v>0</v>
      </c>
      <c r="K239" s="3">
        <f t="shared" si="61"/>
        <v>0</v>
      </c>
      <c r="L239" s="3">
        <f t="shared" si="61"/>
        <v>0</v>
      </c>
      <c r="M239" s="3">
        <f t="shared" si="61"/>
        <v>0</v>
      </c>
      <c r="N239" s="3">
        <f t="shared" si="61"/>
        <v>0</v>
      </c>
      <c r="O239" s="3">
        <f t="shared" si="61"/>
        <v>0</v>
      </c>
      <c r="P239" s="3">
        <f t="shared" si="61"/>
        <v>0</v>
      </c>
      <c r="Q239" s="3">
        <f t="shared" si="61"/>
        <v>0</v>
      </c>
      <c r="R239" s="3">
        <f t="shared" si="61"/>
        <v>0</v>
      </c>
    </row>
    <row r="240" spans="1:18" ht="15.75">
      <c r="A240" s="2"/>
      <c r="B240" s="8"/>
      <c r="C240" s="74" t="s">
        <v>67</v>
      </c>
      <c r="D240" s="8" t="s">
        <v>28</v>
      </c>
      <c r="E240" s="8" t="s">
        <v>27</v>
      </c>
      <c r="F240" s="8"/>
      <c r="G240" s="8"/>
      <c r="H240" s="3"/>
      <c r="I240" s="3"/>
      <c r="J240" s="3">
        <f>K240+L240</f>
        <v>0</v>
      </c>
      <c r="K240" s="3"/>
      <c r="L240" s="3">
        <v>0</v>
      </c>
      <c r="M240" s="3">
        <f>N240+O240</f>
        <v>0</v>
      </c>
      <c r="N240" s="3"/>
      <c r="O240" s="3">
        <v>0</v>
      </c>
      <c r="P240" s="3">
        <f>Q240+R240</f>
        <v>0</v>
      </c>
      <c r="Q240" s="3"/>
      <c r="R240" s="3">
        <v>0</v>
      </c>
    </row>
    <row r="241" spans="1:18" ht="15.75">
      <c r="A241" s="2"/>
      <c r="B241" s="8"/>
      <c r="C241" s="74" t="s">
        <v>147</v>
      </c>
      <c r="D241" s="8" t="s">
        <v>16</v>
      </c>
      <c r="E241" s="8" t="s">
        <v>17</v>
      </c>
      <c r="F241" s="8" t="s">
        <v>196</v>
      </c>
      <c r="G241" s="8" t="s">
        <v>194</v>
      </c>
      <c r="H241" s="3">
        <v>24724.6</v>
      </c>
      <c r="I241" s="3">
        <f>I242+I258+I269+I272</f>
        <v>35473.1</v>
      </c>
      <c r="J241" s="3">
        <f aca="true" t="shared" si="62" ref="J241:R241">J242+J258+J269+J272</f>
        <v>26398.6</v>
      </c>
      <c r="K241" s="3">
        <f t="shared" si="62"/>
        <v>26398.6</v>
      </c>
      <c r="L241" s="3">
        <f t="shared" si="62"/>
        <v>0</v>
      </c>
      <c r="M241" s="3">
        <f t="shared" si="62"/>
        <v>28512.699999999997</v>
      </c>
      <c r="N241" s="3">
        <f t="shared" si="62"/>
        <v>28512.699999999997</v>
      </c>
      <c r="O241" s="3">
        <f t="shared" si="62"/>
        <v>0</v>
      </c>
      <c r="P241" s="3">
        <f t="shared" si="62"/>
        <v>30647.5</v>
      </c>
      <c r="Q241" s="3">
        <f t="shared" si="62"/>
        <v>30647.5</v>
      </c>
      <c r="R241" s="3">
        <f t="shared" si="62"/>
        <v>0</v>
      </c>
    </row>
    <row r="242" spans="1:18" ht="15.75">
      <c r="A242" s="2"/>
      <c r="B242" s="8"/>
      <c r="C242" s="74" t="s">
        <v>138</v>
      </c>
      <c r="D242" s="8" t="s">
        <v>16</v>
      </c>
      <c r="E242" s="8" t="s">
        <v>14</v>
      </c>
      <c r="F242" s="8" t="s">
        <v>196</v>
      </c>
      <c r="G242" s="8" t="s">
        <v>194</v>
      </c>
      <c r="H242" s="3"/>
      <c r="I242" s="3">
        <f>I244+I256</f>
        <v>32698.100000000002</v>
      </c>
      <c r="J242" s="3">
        <f aca="true" t="shared" si="63" ref="J242:J258">K242+L242</f>
        <v>20711.6</v>
      </c>
      <c r="K242" s="3">
        <f>K244+K256</f>
        <v>20711.6</v>
      </c>
      <c r="L242" s="3">
        <f>L244+L256</f>
        <v>0</v>
      </c>
      <c r="M242" s="3">
        <f aca="true" t="shared" si="64" ref="M242:M258">N242+O242</f>
        <v>22360.1</v>
      </c>
      <c r="N242" s="3">
        <f>N244+N256</f>
        <v>22360.1</v>
      </c>
      <c r="O242" s="3">
        <f>O244+O256</f>
        <v>0</v>
      </c>
      <c r="P242" s="3">
        <f aca="true" t="shared" si="65" ref="P242:P258">Q242+R242</f>
        <v>24032.2</v>
      </c>
      <c r="Q242" s="3">
        <f>Q244+Q256</f>
        <v>24032.2</v>
      </c>
      <c r="R242" s="3">
        <f>R244+R256</f>
        <v>0</v>
      </c>
    </row>
    <row r="243" spans="1:18" ht="15.75" hidden="1">
      <c r="A243" s="2"/>
      <c r="B243" s="8"/>
      <c r="C243" s="74"/>
      <c r="D243" s="8" t="s">
        <v>16</v>
      </c>
      <c r="E243" s="8" t="s">
        <v>14</v>
      </c>
      <c r="F243" s="8"/>
      <c r="G243" s="8"/>
      <c r="H243" s="3"/>
      <c r="I243" s="3"/>
      <c r="J243" s="3">
        <f t="shared" si="63"/>
        <v>0</v>
      </c>
      <c r="K243" s="3"/>
      <c r="L243" s="3"/>
      <c r="M243" s="3">
        <f t="shared" si="64"/>
        <v>0</v>
      </c>
      <c r="N243" s="3"/>
      <c r="O243" s="3"/>
      <c r="P243" s="3">
        <f t="shared" si="65"/>
        <v>0</v>
      </c>
      <c r="Q243" s="3"/>
      <c r="R243" s="2"/>
    </row>
    <row r="244" spans="1:18" ht="38.25">
      <c r="A244" s="2"/>
      <c r="B244" s="8"/>
      <c r="C244" s="65" t="s">
        <v>339</v>
      </c>
      <c r="D244" s="8" t="s">
        <v>16</v>
      </c>
      <c r="E244" s="8" t="s">
        <v>14</v>
      </c>
      <c r="F244" s="8" t="s">
        <v>233</v>
      </c>
      <c r="G244" s="8" t="s">
        <v>194</v>
      </c>
      <c r="H244" s="3"/>
      <c r="I244" s="3">
        <f>I245</f>
        <v>26442.9</v>
      </c>
      <c r="J244" s="3">
        <f t="shared" si="63"/>
        <v>14194</v>
      </c>
      <c r="K244" s="3">
        <f>K245</f>
        <v>14194</v>
      </c>
      <c r="L244" s="3">
        <f>L245</f>
        <v>0</v>
      </c>
      <c r="M244" s="3">
        <f t="shared" si="64"/>
        <v>15314.6</v>
      </c>
      <c r="N244" s="3">
        <f>N245</f>
        <v>15314.6</v>
      </c>
      <c r="O244" s="3">
        <f>O245</f>
        <v>0</v>
      </c>
      <c r="P244" s="3">
        <f t="shared" si="65"/>
        <v>16451.2</v>
      </c>
      <c r="Q244" s="3">
        <f>Q245</f>
        <v>16451.2</v>
      </c>
      <c r="R244" s="3">
        <f>R245</f>
        <v>0</v>
      </c>
    </row>
    <row r="245" spans="1:18" ht="15.75">
      <c r="A245" s="2"/>
      <c r="B245" s="8"/>
      <c r="C245" s="65" t="s">
        <v>340</v>
      </c>
      <c r="D245" s="8" t="s">
        <v>16</v>
      </c>
      <c r="E245" s="8" t="s">
        <v>14</v>
      </c>
      <c r="F245" s="8" t="s">
        <v>233</v>
      </c>
      <c r="G245" s="8" t="s">
        <v>234</v>
      </c>
      <c r="H245" s="3"/>
      <c r="I245" s="3">
        <f>SUM(I247:I255)</f>
        <v>26442.9</v>
      </c>
      <c r="J245" s="3">
        <f t="shared" si="63"/>
        <v>14194</v>
      </c>
      <c r="K245" s="3">
        <f>SUM(K247:K255)</f>
        <v>14194</v>
      </c>
      <c r="L245" s="3"/>
      <c r="M245" s="3">
        <f t="shared" si="64"/>
        <v>15314.6</v>
      </c>
      <c r="N245" s="3">
        <f>SUM(N247:N255)</f>
        <v>15314.6</v>
      </c>
      <c r="O245" s="3"/>
      <c r="P245" s="3">
        <f t="shared" si="65"/>
        <v>16451.2</v>
      </c>
      <c r="Q245" s="3">
        <f>SUM(Q247:Q255)</f>
        <v>16451.2</v>
      </c>
      <c r="R245" s="2"/>
    </row>
    <row r="246" spans="1:18" ht="15.75">
      <c r="A246" s="2"/>
      <c r="B246" s="8"/>
      <c r="C246" s="65" t="s">
        <v>400</v>
      </c>
      <c r="D246" s="8"/>
      <c r="E246" s="8"/>
      <c r="F246" s="8"/>
      <c r="G246" s="8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2"/>
    </row>
    <row r="247" spans="1:18" ht="15.75">
      <c r="A247" s="2"/>
      <c r="B247" s="8"/>
      <c r="C247" s="65" t="s">
        <v>401</v>
      </c>
      <c r="D247" s="8" t="s">
        <v>16</v>
      </c>
      <c r="E247" s="8" t="s">
        <v>14</v>
      </c>
      <c r="F247" s="8" t="s">
        <v>233</v>
      </c>
      <c r="G247" s="8" t="s">
        <v>234</v>
      </c>
      <c r="H247" s="3"/>
      <c r="I247" s="3">
        <v>3895.8</v>
      </c>
      <c r="J247" s="3">
        <f t="shared" si="63"/>
        <v>2060.7</v>
      </c>
      <c r="K247" s="3">
        <v>2060.7</v>
      </c>
      <c r="L247" s="3"/>
      <c r="M247" s="3">
        <f t="shared" si="64"/>
        <v>2223.3</v>
      </c>
      <c r="N247" s="3">
        <v>2223.3</v>
      </c>
      <c r="O247" s="3"/>
      <c r="P247" s="3">
        <f t="shared" si="65"/>
        <v>2388.3</v>
      </c>
      <c r="Q247" s="3">
        <v>2388.3</v>
      </c>
      <c r="R247" s="2"/>
    </row>
    <row r="248" spans="1:18" ht="25.5">
      <c r="A248" s="2"/>
      <c r="B248" s="8"/>
      <c r="C248" s="65" t="s">
        <v>402</v>
      </c>
      <c r="D248" s="8" t="s">
        <v>16</v>
      </c>
      <c r="E248" s="8" t="s">
        <v>14</v>
      </c>
      <c r="F248" s="8" t="s">
        <v>233</v>
      </c>
      <c r="G248" s="8" t="s">
        <v>234</v>
      </c>
      <c r="H248" s="3"/>
      <c r="I248" s="3">
        <v>1661.8</v>
      </c>
      <c r="J248" s="3">
        <f t="shared" si="63"/>
        <v>1503.1</v>
      </c>
      <c r="K248" s="3">
        <v>1503.1</v>
      </c>
      <c r="L248" s="3"/>
      <c r="M248" s="3">
        <f t="shared" si="64"/>
        <v>1621.7</v>
      </c>
      <c r="N248" s="3">
        <v>1621.7</v>
      </c>
      <c r="O248" s="3"/>
      <c r="P248" s="3">
        <f t="shared" si="65"/>
        <v>1742.1</v>
      </c>
      <c r="Q248" s="3">
        <v>1742.1</v>
      </c>
      <c r="R248" s="2"/>
    </row>
    <row r="249" spans="1:18" ht="15.75">
      <c r="A249" s="2"/>
      <c r="B249" s="8"/>
      <c r="C249" s="65" t="s">
        <v>403</v>
      </c>
      <c r="D249" s="8" t="s">
        <v>16</v>
      </c>
      <c r="E249" s="8" t="s">
        <v>14</v>
      </c>
      <c r="F249" s="8" t="s">
        <v>233</v>
      </c>
      <c r="G249" s="8" t="s">
        <v>234</v>
      </c>
      <c r="H249" s="3"/>
      <c r="I249" s="3">
        <v>1363.2</v>
      </c>
      <c r="J249" s="3">
        <f t="shared" si="63"/>
        <v>1292.3</v>
      </c>
      <c r="K249" s="3">
        <v>1292.3</v>
      </c>
      <c r="L249" s="3"/>
      <c r="M249" s="3">
        <f t="shared" si="64"/>
        <v>1394.3</v>
      </c>
      <c r="N249" s="3">
        <v>1394.3</v>
      </c>
      <c r="O249" s="3"/>
      <c r="P249" s="3">
        <f t="shared" si="65"/>
        <v>1497.8</v>
      </c>
      <c r="Q249" s="3">
        <v>1497.8</v>
      </c>
      <c r="R249" s="2"/>
    </row>
    <row r="250" spans="1:18" ht="25.5">
      <c r="A250" s="2"/>
      <c r="B250" s="8"/>
      <c r="C250" s="65" t="s">
        <v>404</v>
      </c>
      <c r="D250" s="8" t="s">
        <v>16</v>
      </c>
      <c r="E250" s="8" t="s">
        <v>14</v>
      </c>
      <c r="F250" s="8" t="s">
        <v>233</v>
      </c>
      <c r="G250" s="8" t="s">
        <v>234</v>
      </c>
      <c r="H250" s="3"/>
      <c r="I250" s="3">
        <v>2292</v>
      </c>
      <c r="J250" s="3">
        <f t="shared" si="63"/>
        <v>1933.4</v>
      </c>
      <c r="K250" s="3">
        <v>1933.4</v>
      </c>
      <c r="L250" s="3"/>
      <c r="M250" s="3">
        <f t="shared" si="64"/>
        <v>2085.9</v>
      </c>
      <c r="N250" s="3">
        <v>2085.9</v>
      </c>
      <c r="O250" s="3"/>
      <c r="P250" s="3">
        <f t="shared" si="65"/>
        <v>2240.7</v>
      </c>
      <c r="Q250" s="3">
        <v>2240.7</v>
      </c>
      <c r="R250" s="2"/>
    </row>
    <row r="251" spans="1:18" ht="15.75">
      <c r="A251" s="2"/>
      <c r="B251" s="8"/>
      <c r="C251" s="65" t="s">
        <v>405</v>
      </c>
      <c r="D251" s="8" t="s">
        <v>16</v>
      </c>
      <c r="E251" s="8" t="s">
        <v>14</v>
      </c>
      <c r="F251" s="8" t="s">
        <v>233</v>
      </c>
      <c r="G251" s="8" t="s">
        <v>234</v>
      </c>
      <c r="H251" s="3"/>
      <c r="I251" s="3">
        <v>1781.1</v>
      </c>
      <c r="J251" s="3">
        <f t="shared" si="63"/>
        <v>1174.5</v>
      </c>
      <c r="K251" s="3">
        <v>1174.5</v>
      </c>
      <c r="L251" s="3"/>
      <c r="M251" s="3">
        <f t="shared" si="64"/>
        <v>1267.3</v>
      </c>
      <c r="N251" s="3">
        <v>1267.3</v>
      </c>
      <c r="O251" s="3"/>
      <c r="P251" s="3">
        <f t="shared" si="65"/>
        <v>1361.4</v>
      </c>
      <c r="Q251" s="3">
        <v>1361.4</v>
      </c>
      <c r="R251" s="2"/>
    </row>
    <row r="252" spans="1:18" ht="15.75">
      <c r="A252" s="2"/>
      <c r="B252" s="8"/>
      <c r="C252" s="65" t="s">
        <v>406</v>
      </c>
      <c r="D252" s="8" t="s">
        <v>16</v>
      </c>
      <c r="E252" s="8" t="s">
        <v>14</v>
      </c>
      <c r="F252" s="8" t="s">
        <v>233</v>
      </c>
      <c r="G252" s="8" t="s">
        <v>234</v>
      </c>
      <c r="H252" s="3"/>
      <c r="I252" s="3">
        <v>2029.6</v>
      </c>
      <c r="J252" s="3">
        <f t="shared" si="63"/>
        <v>1331.4</v>
      </c>
      <c r="K252" s="3">
        <v>1331.4</v>
      </c>
      <c r="L252" s="3"/>
      <c r="M252" s="3">
        <f t="shared" si="64"/>
        <v>1436.6</v>
      </c>
      <c r="N252" s="3">
        <v>1436.6</v>
      </c>
      <c r="O252" s="3"/>
      <c r="P252" s="3">
        <f t="shared" si="65"/>
        <v>1543.2</v>
      </c>
      <c r="Q252" s="3">
        <v>1543.2</v>
      </c>
      <c r="R252" s="2"/>
    </row>
    <row r="253" spans="1:18" ht="15.75">
      <c r="A253" s="2"/>
      <c r="B253" s="8"/>
      <c r="C253" s="65" t="s">
        <v>407</v>
      </c>
      <c r="D253" s="8" t="s">
        <v>16</v>
      </c>
      <c r="E253" s="8" t="s">
        <v>14</v>
      </c>
      <c r="F253" s="8" t="s">
        <v>233</v>
      </c>
      <c r="G253" s="8" t="s">
        <v>234</v>
      </c>
      <c r="H253" s="3"/>
      <c r="I253" s="3">
        <v>1965.2</v>
      </c>
      <c r="J253" s="3">
        <f t="shared" si="63"/>
        <v>1352.6</v>
      </c>
      <c r="K253" s="3">
        <v>1352.6</v>
      </c>
      <c r="L253" s="3"/>
      <c r="M253" s="3">
        <f t="shared" si="64"/>
        <v>1459.4</v>
      </c>
      <c r="N253" s="3">
        <v>1459.4</v>
      </c>
      <c r="O253" s="3"/>
      <c r="P253" s="3">
        <f t="shared" si="65"/>
        <v>1567.7</v>
      </c>
      <c r="Q253" s="3">
        <v>1567.7</v>
      </c>
      <c r="R253" s="2"/>
    </row>
    <row r="254" spans="1:18" ht="25.5">
      <c r="A254" s="2"/>
      <c r="B254" s="8"/>
      <c r="C254" s="65" t="s">
        <v>408</v>
      </c>
      <c r="D254" s="8" t="s">
        <v>16</v>
      </c>
      <c r="E254" s="8" t="s">
        <v>14</v>
      </c>
      <c r="F254" s="8" t="s">
        <v>233</v>
      </c>
      <c r="G254" s="8" t="s">
        <v>234</v>
      </c>
      <c r="H254" s="3"/>
      <c r="I254" s="3">
        <v>2572.8</v>
      </c>
      <c r="J254" s="3">
        <f t="shared" si="63"/>
        <v>2336.4</v>
      </c>
      <c r="K254" s="3">
        <v>2336.4</v>
      </c>
      <c r="L254" s="3"/>
      <c r="M254" s="3">
        <f t="shared" si="64"/>
        <v>2521</v>
      </c>
      <c r="N254" s="3">
        <v>2521</v>
      </c>
      <c r="O254" s="3"/>
      <c r="P254" s="3">
        <f t="shared" si="65"/>
        <v>2708.1</v>
      </c>
      <c r="Q254" s="3">
        <v>2708.1</v>
      </c>
      <c r="R254" s="2"/>
    </row>
    <row r="255" spans="1:18" ht="15.75">
      <c r="A255" s="2"/>
      <c r="B255" s="8"/>
      <c r="C255" s="65" t="s">
        <v>409</v>
      </c>
      <c r="D255" s="8" t="s">
        <v>16</v>
      </c>
      <c r="E255" s="8" t="s">
        <v>14</v>
      </c>
      <c r="F255" s="8" t="s">
        <v>233</v>
      </c>
      <c r="G255" s="8" t="s">
        <v>234</v>
      </c>
      <c r="H255" s="3"/>
      <c r="I255" s="3">
        <v>8881.4</v>
      </c>
      <c r="J255" s="3">
        <f t="shared" si="63"/>
        <v>1209.6</v>
      </c>
      <c r="K255" s="3">
        <v>1209.6</v>
      </c>
      <c r="L255" s="3"/>
      <c r="M255" s="3">
        <f t="shared" si="64"/>
        <v>1305.1</v>
      </c>
      <c r="N255" s="3">
        <v>1305.1</v>
      </c>
      <c r="O255" s="3"/>
      <c r="P255" s="3">
        <f t="shared" si="65"/>
        <v>1401.9</v>
      </c>
      <c r="Q255" s="3">
        <v>1401.9</v>
      </c>
      <c r="R255" s="2"/>
    </row>
    <row r="256" spans="1:18" ht="25.5">
      <c r="A256" s="2"/>
      <c r="B256" s="8"/>
      <c r="C256" s="65" t="s">
        <v>341</v>
      </c>
      <c r="D256" s="8" t="s">
        <v>16</v>
      </c>
      <c r="E256" s="8" t="s">
        <v>14</v>
      </c>
      <c r="F256" s="8" t="s">
        <v>231</v>
      </c>
      <c r="G256" s="8" t="s">
        <v>194</v>
      </c>
      <c r="H256" s="3"/>
      <c r="I256" s="3">
        <f>I257</f>
        <v>6255.2</v>
      </c>
      <c r="J256" s="3">
        <f t="shared" si="63"/>
        <v>6517.6</v>
      </c>
      <c r="K256" s="3">
        <f>K257</f>
        <v>6517.6</v>
      </c>
      <c r="L256" s="3">
        <f>L257</f>
        <v>0</v>
      </c>
      <c r="M256" s="3">
        <f t="shared" si="64"/>
        <v>7045.5</v>
      </c>
      <c r="N256" s="3">
        <f>N257</f>
        <v>7045.5</v>
      </c>
      <c r="O256" s="3">
        <f>O257</f>
        <v>0</v>
      </c>
      <c r="P256" s="3">
        <f t="shared" si="65"/>
        <v>7581</v>
      </c>
      <c r="Q256" s="3">
        <f>Q257</f>
        <v>7581</v>
      </c>
      <c r="R256" s="3">
        <f>R257</f>
        <v>0</v>
      </c>
    </row>
    <row r="257" spans="1:18" ht="15.75">
      <c r="A257" s="2"/>
      <c r="B257" s="8"/>
      <c r="C257" s="65" t="s">
        <v>342</v>
      </c>
      <c r="D257" s="8" t="s">
        <v>16</v>
      </c>
      <c r="E257" s="8" t="s">
        <v>14</v>
      </c>
      <c r="F257" s="8" t="s">
        <v>231</v>
      </c>
      <c r="G257" s="8" t="s">
        <v>232</v>
      </c>
      <c r="H257" s="3"/>
      <c r="I257" s="3">
        <v>6255.2</v>
      </c>
      <c r="J257" s="3">
        <f t="shared" si="63"/>
        <v>6517.6</v>
      </c>
      <c r="K257" s="3">
        <v>6517.6</v>
      </c>
      <c r="L257" s="3"/>
      <c r="M257" s="3">
        <f t="shared" si="64"/>
        <v>7045.5</v>
      </c>
      <c r="N257" s="3">
        <v>7045.5</v>
      </c>
      <c r="O257" s="3"/>
      <c r="P257" s="3">
        <f t="shared" si="65"/>
        <v>7581</v>
      </c>
      <c r="Q257" s="3">
        <v>7581</v>
      </c>
      <c r="R257" s="2"/>
    </row>
    <row r="258" spans="1:18" ht="39">
      <c r="A258" s="2"/>
      <c r="B258" s="8"/>
      <c r="C258" s="74" t="s">
        <v>174</v>
      </c>
      <c r="D258" s="8" t="s">
        <v>16</v>
      </c>
      <c r="E258" s="8" t="s">
        <v>25</v>
      </c>
      <c r="F258" s="8" t="s">
        <v>196</v>
      </c>
      <c r="G258" s="8" t="s">
        <v>194</v>
      </c>
      <c r="H258" s="3"/>
      <c r="I258" s="3">
        <f>I259+I263+I265</f>
        <v>1830.4</v>
      </c>
      <c r="J258" s="3">
        <f t="shared" si="63"/>
        <v>5328</v>
      </c>
      <c r="K258" s="3">
        <f>K259+K261+K263+K265+K267</f>
        <v>5328</v>
      </c>
      <c r="L258" s="3">
        <f>L259+L261+L263+L265+L267</f>
        <v>0</v>
      </c>
      <c r="M258" s="3">
        <f t="shared" si="64"/>
        <v>5759.6</v>
      </c>
      <c r="N258" s="3">
        <f>N259+N261+N263+N265+N267</f>
        <v>5759.6</v>
      </c>
      <c r="O258" s="3">
        <f>O259+O261+O263+O265+O267</f>
        <v>0</v>
      </c>
      <c r="P258" s="3">
        <f t="shared" si="65"/>
        <v>6197.3</v>
      </c>
      <c r="Q258" s="3">
        <f>Q259+Q261+Q263+Q265+Q267</f>
        <v>6197.3</v>
      </c>
      <c r="R258" s="3">
        <f>R259+R261+R263+R265+R267</f>
        <v>0</v>
      </c>
    </row>
    <row r="259" spans="1:18" ht="51">
      <c r="A259" s="2"/>
      <c r="B259" s="8"/>
      <c r="C259" s="65" t="s">
        <v>343</v>
      </c>
      <c r="D259" s="8" t="s">
        <v>16</v>
      </c>
      <c r="E259" s="8" t="s">
        <v>25</v>
      </c>
      <c r="F259" s="8" t="s">
        <v>237</v>
      </c>
      <c r="G259" s="8" t="s">
        <v>194</v>
      </c>
      <c r="H259" s="3"/>
      <c r="I259" s="3">
        <f>I260</f>
        <v>1372</v>
      </c>
      <c r="J259" s="3">
        <f aca="true" t="shared" si="66" ref="J259:J268">K259+L259</f>
        <v>0</v>
      </c>
      <c r="K259" s="3"/>
      <c r="L259" s="3"/>
      <c r="M259" s="3">
        <f aca="true" t="shared" si="67" ref="M259:M268">N259+O259</f>
        <v>0</v>
      </c>
      <c r="N259" s="3"/>
      <c r="O259" s="3"/>
      <c r="P259" s="3">
        <f aca="true" t="shared" si="68" ref="P259:P268">Q259+R259</f>
        <v>0</v>
      </c>
      <c r="Q259" s="3"/>
      <c r="R259" s="2"/>
    </row>
    <row r="260" spans="1:18" ht="15.75">
      <c r="A260" s="2"/>
      <c r="B260" s="8"/>
      <c r="C260" s="65" t="s">
        <v>344</v>
      </c>
      <c r="D260" s="8" t="s">
        <v>16</v>
      </c>
      <c r="E260" s="8" t="s">
        <v>25</v>
      </c>
      <c r="F260" s="8" t="s">
        <v>237</v>
      </c>
      <c r="G260" s="8" t="s">
        <v>236</v>
      </c>
      <c r="H260" s="3"/>
      <c r="I260" s="3">
        <v>1372</v>
      </c>
      <c r="J260" s="3">
        <f t="shared" si="66"/>
        <v>0</v>
      </c>
      <c r="K260" s="3"/>
      <c r="L260" s="3"/>
      <c r="M260" s="3">
        <f t="shared" si="67"/>
        <v>0</v>
      </c>
      <c r="N260" s="3"/>
      <c r="O260" s="3"/>
      <c r="P260" s="3">
        <f t="shared" si="68"/>
        <v>0</v>
      </c>
      <c r="Q260" s="3"/>
      <c r="R260" s="2"/>
    </row>
    <row r="261" spans="1:18" ht="51">
      <c r="A261" s="2"/>
      <c r="B261" s="8"/>
      <c r="C261" s="65" t="s">
        <v>345</v>
      </c>
      <c r="D261" s="8" t="s">
        <v>16</v>
      </c>
      <c r="E261" s="8" t="s">
        <v>25</v>
      </c>
      <c r="F261" s="8" t="s">
        <v>293</v>
      </c>
      <c r="G261" s="8" t="s">
        <v>194</v>
      </c>
      <c r="H261" s="3"/>
      <c r="I261" s="3"/>
      <c r="J261" s="3">
        <f t="shared" si="66"/>
        <v>578</v>
      </c>
      <c r="K261" s="3">
        <f>K262</f>
        <v>578</v>
      </c>
      <c r="L261" s="3"/>
      <c r="M261" s="3">
        <f t="shared" si="67"/>
        <v>624.8</v>
      </c>
      <c r="N261" s="3">
        <f>N262</f>
        <v>624.8</v>
      </c>
      <c r="O261" s="3"/>
      <c r="P261" s="3">
        <f t="shared" si="68"/>
        <v>672.3</v>
      </c>
      <c r="Q261" s="3">
        <f>Q262</f>
        <v>672.3</v>
      </c>
      <c r="R261" s="2"/>
    </row>
    <row r="262" spans="1:18" ht="15.75">
      <c r="A262" s="2"/>
      <c r="B262" s="8"/>
      <c r="C262" s="65" t="s">
        <v>344</v>
      </c>
      <c r="D262" s="8" t="s">
        <v>16</v>
      </c>
      <c r="E262" s="8" t="s">
        <v>25</v>
      </c>
      <c r="F262" s="8" t="s">
        <v>293</v>
      </c>
      <c r="G262" s="8" t="s">
        <v>236</v>
      </c>
      <c r="H262" s="3"/>
      <c r="I262" s="3"/>
      <c r="J262" s="3">
        <f t="shared" si="66"/>
        <v>578</v>
      </c>
      <c r="K262" s="3">
        <v>578</v>
      </c>
      <c r="L262" s="3"/>
      <c r="M262" s="3">
        <f t="shared" si="67"/>
        <v>624.8</v>
      </c>
      <c r="N262" s="3">
        <v>624.8</v>
      </c>
      <c r="O262" s="3"/>
      <c r="P262" s="3">
        <f t="shared" si="68"/>
        <v>672.3</v>
      </c>
      <c r="Q262" s="3">
        <v>672.3</v>
      </c>
      <c r="R262" s="2"/>
    </row>
    <row r="263" spans="1:18" ht="38.25">
      <c r="A263" s="2"/>
      <c r="B263" s="8"/>
      <c r="C263" s="65" t="s">
        <v>307</v>
      </c>
      <c r="D263" s="8" t="s">
        <v>16</v>
      </c>
      <c r="E263" s="8" t="s">
        <v>25</v>
      </c>
      <c r="F263" s="8" t="s">
        <v>199</v>
      </c>
      <c r="G263" s="8" t="s">
        <v>194</v>
      </c>
      <c r="H263" s="3"/>
      <c r="I263" s="3">
        <f>I264</f>
        <v>299.4</v>
      </c>
      <c r="J263" s="3">
        <f t="shared" si="66"/>
        <v>0</v>
      </c>
      <c r="K263" s="3"/>
      <c r="L263" s="3"/>
      <c r="M263" s="3">
        <f t="shared" si="67"/>
        <v>0</v>
      </c>
      <c r="N263" s="3"/>
      <c r="O263" s="3"/>
      <c r="P263" s="3">
        <f t="shared" si="68"/>
        <v>0</v>
      </c>
      <c r="Q263" s="3"/>
      <c r="R263" s="2"/>
    </row>
    <row r="264" spans="1:18" ht="15.75">
      <c r="A264" s="2"/>
      <c r="B264" s="8"/>
      <c r="C264" s="65" t="s">
        <v>344</v>
      </c>
      <c r="D264" s="8" t="s">
        <v>16</v>
      </c>
      <c r="E264" s="8" t="s">
        <v>25</v>
      </c>
      <c r="F264" s="8" t="s">
        <v>199</v>
      </c>
      <c r="G264" s="8" t="s">
        <v>236</v>
      </c>
      <c r="H264" s="3"/>
      <c r="I264" s="3">
        <v>299.4</v>
      </c>
      <c r="J264" s="3">
        <f t="shared" si="66"/>
        <v>0</v>
      </c>
      <c r="K264" s="3"/>
      <c r="L264" s="3"/>
      <c r="M264" s="3">
        <f t="shared" si="67"/>
        <v>0</v>
      </c>
      <c r="N264" s="3"/>
      <c r="O264" s="3"/>
      <c r="P264" s="3">
        <f t="shared" si="68"/>
        <v>0</v>
      </c>
      <c r="Q264" s="3"/>
      <c r="R264" s="2"/>
    </row>
    <row r="265" spans="1:18" ht="51">
      <c r="A265" s="2"/>
      <c r="B265" s="8"/>
      <c r="C265" s="65" t="s">
        <v>346</v>
      </c>
      <c r="D265" s="8" t="s">
        <v>16</v>
      </c>
      <c r="E265" s="8" t="s">
        <v>25</v>
      </c>
      <c r="F265" s="8" t="s">
        <v>235</v>
      </c>
      <c r="G265" s="8" t="s">
        <v>194</v>
      </c>
      <c r="H265" s="3"/>
      <c r="I265" s="3">
        <f>I266</f>
        <v>159</v>
      </c>
      <c r="J265" s="3">
        <f t="shared" si="66"/>
        <v>0</v>
      </c>
      <c r="K265" s="3"/>
      <c r="L265" s="3"/>
      <c r="M265" s="3">
        <f t="shared" si="67"/>
        <v>0</v>
      </c>
      <c r="N265" s="3"/>
      <c r="O265" s="3"/>
      <c r="P265" s="3">
        <f t="shared" si="68"/>
        <v>0</v>
      </c>
      <c r="Q265" s="3"/>
      <c r="R265" s="2"/>
    </row>
    <row r="266" spans="1:18" ht="15.75">
      <c r="A266" s="2"/>
      <c r="B266" s="8"/>
      <c r="C266" s="65" t="s">
        <v>344</v>
      </c>
      <c r="D266" s="8" t="s">
        <v>16</v>
      </c>
      <c r="E266" s="8" t="s">
        <v>25</v>
      </c>
      <c r="F266" s="8" t="s">
        <v>235</v>
      </c>
      <c r="G266" s="8" t="s">
        <v>236</v>
      </c>
      <c r="H266" s="3"/>
      <c r="I266" s="3">
        <v>159</v>
      </c>
      <c r="J266" s="3">
        <f t="shared" si="66"/>
        <v>0</v>
      </c>
      <c r="K266" s="3"/>
      <c r="L266" s="3"/>
      <c r="M266" s="3">
        <f t="shared" si="67"/>
        <v>0</v>
      </c>
      <c r="N266" s="3"/>
      <c r="O266" s="3"/>
      <c r="P266" s="3">
        <f t="shared" si="68"/>
        <v>0</v>
      </c>
      <c r="Q266" s="3"/>
      <c r="R266" s="2"/>
    </row>
    <row r="267" spans="1:18" ht="61.5" customHeight="1">
      <c r="A267" s="2"/>
      <c r="B267" s="8"/>
      <c r="C267" s="65" t="s">
        <v>347</v>
      </c>
      <c r="D267" s="8" t="s">
        <v>16</v>
      </c>
      <c r="E267" s="8" t="s">
        <v>25</v>
      </c>
      <c r="F267" s="8" t="s">
        <v>294</v>
      </c>
      <c r="G267" s="8" t="s">
        <v>194</v>
      </c>
      <c r="H267" s="3"/>
      <c r="I267" s="3"/>
      <c r="J267" s="3">
        <f t="shared" si="66"/>
        <v>4750</v>
      </c>
      <c r="K267" s="3">
        <f>K268</f>
        <v>4750</v>
      </c>
      <c r="L267" s="3"/>
      <c r="M267" s="3">
        <f t="shared" si="67"/>
        <v>5134.8</v>
      </c>
      <c r="N267" s="3">
        <f>N268</f>
        <v>5134.8</v>
      </c>
      <c r="O267" s="3"/>
      <c r="P267" s="3">
        <f t="shared" si="68"/>
        <v>5525</v>
      </c>
      <c r="Q267" s="3">
        <f>Q268</f>
        <v>5525</v>
      </c>
      <c r="R267" s="2"/>
    </row>
    <row r="268" spans="1:18" ht="15.75">
      <c r="A268" s="2"/>
      <c r="B268" s="8"/>
      <c r="C268" s="65" t="s">
        <v>344</v>
      </c>
      <c r="D268" s="8" t="s">
        <v>16</v>
      </c>
      <c r="E268" s="8" t="s">
        <v>25</v>
      </c>
      <c r="F268" s="8" t="s">
        <v>294</v>
      </c>
      <c r="G268" s="8" t="s">
        <v>236</v>
      </c>
      <c r="H268" s="3"/>
      <c r="I268" s="3"/>
      <c r="J268" s="3">
        <f t="shared" si="66"/>
        <v>4750</v>
      </c>
      <c r="K268" s="3">
        <v>4750</v>
      </c>
      <c r="L268" s="3"/>
      <c r="M268" s="3">
        <f t="shared" si="67"/>
        <v>5134.8</v>
      </c>
      <c r="N268" s="3">
        <v>5134.8</v>
      </c>
      <c r="O268" s="3"/>
      <c r="P268" s="3">
        <f t="shared" si="68"/>
        <v>5525</v>
      </c>
      <c r="Q268" s="3">
        <v>5525</v>
      </c>
      <c r="R268" s="2"/>
    </row>
    <row r="269" spans="1:18" ht="26.25">
      <c r="A269" s="2"/>
      <c r="B269" s="8"/>
      <c r="C269" s="74" t="s">
        <v>139</v>
      </c>
      <c r="D269" s="8" t="s">
        <v>16</v>
      </c>
      <c r="E269" s="8" t="s">
        <v>27</v>
      </c>
      <c r="F269" s="8" t="s">
        <v>196</v>
      </c>
      <c r="G269" s="8" t="s">
        <v>194</v>
      </c>
      <c r="H269" s="3"/>
      <c r="I269" s="3">
        <f>I270</f>
        <v>350</v>
      </c>
      <c r="J269" s="3">
        <f>K269+L269</f>
        <v>359</v>
      </c>
      <c r="K269" s="3">
        <f>K270</f>
        <v>359</v>
      </c>
      <c r="L269" s="3">
        <f>L270</f>
        <v>0</v>
      </c>
      <c r="M269" s="3">
        <f>N269+O269</f>
        <v>393</v>
      </c>
      <c r="N269" s="3">
        <f>N270</f>
        <v>393</v>
      </c>
      <c r="O269" s="3">
        <f>O270</f>
        <v>0</v>
      </c>
      <c r="P269" s="3">
        <f>Q269+R269</f>
        <v>418</v>
      </c>
      <c r="Q269" s="3">
        <f>Q270</f>
        <v>418</v>
      </c>
      <c r="R269" s="3">
        <f>R270</f>
        <v>0</v>
      </c>
    </row>
    <row r="270" spans="1:18" ht="39">
      <c r="A270" s="2"/>
      <c r="B270" s="8"/>
      <c r="C270" s="18" t="s">
        <v>348</v>
      </c>
      <c r="D270" s="8" t="s">
        <v>16</v>
      </c>
      <c r="E270" s="8" t="s">
        <v>27</v>
      </c>
      <c r="F270" s="8" t="s">
        <v>238</v>
      </c>
      <c r="G270" s="8" t="s">
        <v>194</v>
      </c>
      <c r="H270" s="3"/>
      <c r="I270" s="3">
        <f>I271</f>
        <v>350</v>
      </c>
      <c r="J270" s="3">
        <f>K270+L270</f>
        <v>359</v>
      </c>
      <c r="K270" s="3">
        <f>K271</f>
        <v>359</v>
      </c>
      <c r="L270" s="3"/>
      <c r="M270" s="3">
        <f aca="true" t="shared" si="69" ref="M270:M276">N270+O270</f>
        <v>393</v>
      </c>
      <c r="N270" s="3">
        <f>N271</f>
        <v>393</v>
      </c>
      <c r="O270" s="3">
        <f>O271</f>
        <v>0</v>
      </c>
      <c r="P270" s="3">
        <f aca="true" t="shared" si="70" ref="P270:P276">Q270+R270</f>
        <v>418</v>
      </c>
      <c r="Q270" s="3">
        <f>Q271</f>
        <v>418</v>
      </c>
      <c r="R270" s="3">
        <f>R271</f>
        <v>0</v>
      </c>
    </row>
    <row r="271" spans="1:18" ht="15.75">
      <c r="A271" s="2"/>
      <c r="B271" s="8"/>
      <c r="C271" s="18" t="s">
        <v>349</v>
      </c>
      <c r="D271" s="8" t="s">
        <v>16</v>
      </c>
      <c r="E271" s="8" t="s">
        <v>27</v>
      </c>
      <c r="F271" s="8" t="s">
        <v>238</v>
      </c>
      <c r="G271" s="8" t="s">
        <v>239</v>
      </c>
      <c r="H271" s="3"/>
      <c r="I271" s="3">
        <v>350</v>
      </c>
      <c r="J271" s="3">
        <f>K271+L271</f>
        <v>359</v>
      </c>
      <c r="K271" s="3">
        <v>359</v>
      </c>
      <c r="L271" s="3"/>
      <c r="M271" s="3">
        <f t="shared" si="69"/>
        <v>393</v>
      </c>
      <c r="N271" s="3">
        <v>393</v>
      </c>
      <c r="O271" s="3"/>
      <c r="P271" s="3">
        <f t="shared" si="70"/>
        <v>418</v>
      </c>
      <c r="Q271" s="3">
        <v>418</v>
      </c>
      <c r="R271" s="2"/>
    </row>
    <row r="272" spans="1:18" ht="15.75">
      <c r="A272" s="2"/>
      <c r="B272" s="8"/>
      <c r="C272" s="74" t="s">
        <v>187</v>
      </c>
      <c r="D272" s="8" t="s">
        <v>16</v>
      </c>
      <c r="E272" s="8" t="s">
        <v>20</v>
      </c>
      <c r="F272" s="8" t="s">
        <v>196</v>
      </c>
      <c r="G272" s="8" t="s">
        <v>194</v>
      </c>
      <c r="H272" s="3"/>
      <c r="I272" s="3">
        <f>I273+I275</f>
        <v>594.6</v>
      </c>
      <c r="J272" s="3"/>
      <c r="K272" s="3"/>
      <c r="L272" s="3"/>
      <c r="M272" s="3">
        <f t="shared" si="69"/>
        <v>0</v>
      </c>
      <c r="N272" s="3"/>
      <c r="O272" s="3"/>
      <c r="P272" s="3">
        <f t="shared" si="70"/>
        <v>0</v>
      </c>
      <c r="Q272" s="3"/>
      <c r="R272" s="2"/>
    </row>
    <row r="273" spans="1:18" ht="51">
      <c r="A273" s="2"/>
      <c r="B273" s="8"/>
      <c r="C273" s="65" t="s">
        <v>350</v>
      </c>
      <c r="D273" s="8" t="s">
        <v>16</v>
      </c>
      <c r="E273" s="8" t="s">
        <v>20</v>
      </c>
      <c r="F273" s="8" t="s">
        <v>242</v>
      </c>
      <c r="G273" s="8" t="s">
        <v>194</v>
      </c>
      <c r="H273" s="3"/>
      <c r="I273" s="3">
        <f>I274</f>
        <v>489.4</v>
      </c>
      <c r="J273" s="3"/>
      <c r="K273" s="3"/>
      <c r="L273" s="3"/>
      <c r="M273" s="3">
        <f t="shared" si="69"/>
        <v>0</v>
      </c>
      <c r="N273" s="3"/>
      <c r="O273" s="3"/>
      <c r="P273" s="3">
        <f t="shared" si="70"/>
        <v>0</v>
      </c>
      <c r="Q273" s="3"/>
      <c r="R273" s="2"/>
    </row>
    <row r="274" spans="1:18" ht="15.75">
      <c r="A274" s="2"/>
      <c r="B274" s="8"/>
      <c r="C274" s="65" t="s">
        <v>187</v>
      </c>
      <c r="D274" s="8" t="s">
        <v>16</v>
      </c>
      <c r="E274" s="8" t="s">
        <v>20</v>
      </c>
      <c r="F274" s="8" t="s">
        <v>242</v>
      </c>
      <c r="G274" s="8" t="s">
        <v>241</v>
      </c>
      <c r="H274" s="3"/>
      <c r="I274" s="3">
        <v>489.4</v>
      </c>
      <c r="J274" s="3"/>
      <c r="K274" s="3"/>
      <c r="L274" s="3"/>
      <c r="M274" s="3">
        <f t="shared" si="69"/>
        <v>0</v>
      </c>
      <c r="N274" s="3"/>
      <c r="O274" s="3"/>
      <c r="P274" s="3">
        <f t="shared" si="70"/>
        <v>0</v>
      </c>
      <c r="Q274" s="3"/>
      <c r="R274" s="2"/>
    </row>
    <row r="275" spans="1:18" ht="25.5">
      <c r="A275" s="2"/>
      <c r="B275" s="8"/>
      <c r="C275" s="65" t="s">
        <v>351</v>
      </c>
      <c r="D275" s="8" t="s">
        <v>16</v>
      </c>
      <c r="E275" s="8" t="s">
        <v>20</v>
      </c>
      <c r="F275" s="8" t="s">
        <v>240</v>
      </c>
      <c r="G275" s="8" t="s">
        <v>194</v>
      </c>
      <c r="H275" s="3"/>
      <c r="I275" s="3">
        <f>I276</f>
        <v>105.2</v>
      </c>
      <c r="J275" s="3"/>
      <c r="K275" s="3"/>
      <c r="L275" s="3"/>
      <c r="M275" s="3">
        <f t="shared" si="69"/>
        <v>0</v>
      </c>
      <c r="N275" s="3"/>
      <c r="O275" s="3"/>
      <c r="P275" s="3">
        <f t="shared" si="70"/>
        <v>0</v>
      </c>
      <c r="Q275" s="3"/>
      <c r="R275" s="2"/>
    </row>
    <row r="276" spans="1:18" ht="15.75">
      <c r="A276" s="2"/>
      <c r="B276" s="8"/>
      <c r="C276" s="65" t="s">
        <v>187</v>
      </c>
      <c r="D276" s="8" t="s">
        <v>16</v>
      </c>
      <c r="E276" s="8" t="s">
        <v>20</v>
      </c>
      <c r="F276" s="8" t="s">
        <v>240</v>
      </c>
      <c r="G276" s="8" t="s">
        <v>241</v>
      </c>
      <c r="H276" s="3"/>
      <c r="I276" s="3">
        <v>105.2</v>
      </c>
      <c r="J276" s="3"/>
      <c r="K276" s="3"/>
      <c r="L276" s="3"/>
      <c r="M276" s="3">
        <f t="shared" si="69"/>
        <v>0</v>
      </c>
      <c r="N276" s="3"/>
      <c r="O276" s="3"/>
      <c r="P276" s="3">
        <f t="shared" si="70"/>
        <v>0</v>
      </c>
      <c r="Q276" s="3"/>
      <c r="R276" s="2"/>
    </row>
    <row r="277" spans="1:18" ht="15.75">
      <c r="A277" s="2"/>
      <c r="B277" s="8"/>
      <c r="C277" s="9" t="s">
        <v>104</v>
      </c>
      <c r="D277" s="8"/>
      <c r="E277" s="8"/>
      <c r="F277" s="8"/>
      <c r="G277" s="8"/>
      <c r="H277" s="4">
        <f aca="true" t="shared" si="71" ref="H277:R277">H210+H222+H226+H231+H237+H239+H241</f>
        <v>30573.5</v>
      </c>
      <c r="I277" s="4">
        <f t="shared" si="71"/>
        <v>44898.2</v>
      </c>
      <c r="J277" s="4">
        <f t="shared" si="71"/>
        <v>40173.6</v>
      </c>
      <c r="K277" s="4">
        <f t="shared" si="71"/>
        <v>38872.3</v>
      </c>
      <c r="L277" s="4">
        <f t="shared" si="71"/>
        <v>1301.3</v>
      </c>
      <c r="M277" s="4">
        <f t="shared" si="71"/>
        <v>43562.59999999999</v>
      </c>
      <c r="N277" s="4">
        <f t="shared" si="71"/>
        <v>43056.899999999994</v>
      </c>
      <c r="O277" s="4">
        <f t="shared" si="71"/>
        <v>505.7</v>
      </c>
      <c r="P277" s="4">
        <f t="shared" si="71"/>
        <v>46520.700000000004</v>
      </c>
      <c r="Q277" s="4">
        <f t="shared" si="71"/>
        <v>45647</v>
      </c>
      <c r="R277" s="4">
        <f t="shared" si="71"/>
        <v>873.7</v>
      </c>
    </row>
    <row r="278" spans="1:19" ht="15.75">
      <c r="A278" s="2"/>
      <c r="B278" s="8"/>
      <c r="C278" s="9" t="s">
        <v>137</v>
      </c>
      <c r="D278" s="6"/>
      <c r="E278" s="6"/>
      <c r="F278" s="6"/>
      <c r="G278" s="6"/>
      <c r="H278" s="4"/>
      <c r="I278" s="4">
        <v>336</v>
      </c>
      <c r="J278" s="4">
        <f>K278+L278</f>
        <v>0</v>
      </c>
      <c r="K278" s="4"/>
      <c r="L278" s="4"/>
      <c r="M278" s="4">
        <f>N278+O278</f>
        <v>0</v>
      </c>
      <c r="N278" s="4"/>
      <c r="O278" s="4"/>
      <c r="P278" s="4"/>
      <c r="Q278" s="4"/>
      <c r="R278" s="5"/>
      <c r="S278" s="11"/>
    </row>
    <row r="279" spans="1:18" ht="15.75">
      <c r="A279" s="2"/>
      <c r="B279" s="8"/>
      <c r="C279" s="74"/>
      <c r="D279" s="8"/>
      <c r="E279" s="8"/>
      <c r="F279" s="8"/>
      <c r="G279" s="8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2"/>
    </row>
    <row r="280" spans="1:18" ht="15.75">
      <c r="A280" s="2">
        <v>7</v>
      </c>
      <c r="B280" s="6" t="s">
        <v>188</v>
      </c>
      <c r="C280" s="45" t="s">
        <v>48</v>
      </c>
      <c r="D280" s="8"/>
      <c r="E280" s="8"/>
      <c r="F280" s="8"/>
      <c r="G280" s="8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2"/>
    </row>
    <row r="281" spans="1:18" ht="15.75">
      <c r="A281" s="2"/>
      <c r="B281" s="6"/>
      <c r="C281" s="81" t="s">
        <v>145</v>
      </c>
      <c r="D281" s="8" t="s">
        <v>20</v>
      </c>
      <c r="E281" s="8" t="s">
        <v>17</v>
      </c>
      <c r="F281" s="8" t="s">
        <v>196</v>
      </c>
      <c r="G281" s="8" t="s">
        <v>194</v>
      </c>
      <c r="H281" s="3">
        <v>7484.9</v>
      </c>
      <c r="I281" s="3">
        <f>I282</f>
        <v>28062.6</v>
      </c>
      <c r="J281" s="3">
        <f>J282</f>
        <v>4793</v>
      </c>
      <c r="K281" s="3">
        <f aca="true" t="shared" si="72" ref="K281:R281">K282</f>
        <v>4209.3</v>
      </c>
      <c r="L281" s="3">
        <f t="shared" si="72"/>
        <v>583.7</v>
      </c>
      <c r="M281" s="3">
        <f t="shared" si="72"/>
        <v>5553.6</v>
      </c>
      <c r="N281" s="3">
        <f t="shared" si="72"/>
        <v>5303.8</v>
      </c>
      <c r="O281" s="3">
        <f t="shared" si="72"/>
        <v>249.8</v>
      </c>
      <c r="P281" s="3">
        <f t="shared" si="72"/>
        <v>6151.9</v>
      </c>
      <c r="Q281" s="3">
        <f t="shared" si="72"/>
        <v>5707.9</v>
      </c>
      <c r="R281" s="3">
        <f t="shared" si="72"/>
        <v>444</v>
      </c>
    </row>
    <row r="282" spans="1:18" ht="15.75">
      <c r="A282" s="2"/>
      <c r="B282" s="8"/>
      <c r="C282" s="74" t="s">
        <v>49</v>
      </c>
      <c r="D282" s="8" t="s">
        <v>20</v>
      </c>
      <c r="E282" s="8" t="s">
        <v>47</v>
      </c>
      <c r="F282" s="8" t="s">
        <v>196</v>
      </c>
      <c r="G282" s="8" t="s">
        <v>194</v>
      </c>
      <c r="H282" s="3"/>
      <c r="I282" s="3">
        <f>I283+I285+I287+I289+I291+I293+I295+I297+I299</f>
        <v>28062.6</v>
      </c>
      <c r="J282" s="3">
        <f>K282+L282</f>
        <v>4793</v>
      </c>
      <c r="K282" s="3">
        <f>K283+K285+K287+K289+K291+K293+K295+K297+K299</f>
        <v>4209.3</v>
      </c>
      <c r="L282" s="3">
        <f>L283+L285+L287+L289+L291+L293+L295+L297+L299</f>
        <v>583.7</v>
      </c>
      <c r="M282" s="3">
        <f>N282+O282</f>
        <v>5553.6</v>
      </c>
      <c r="N282" s="3">
        <f>N283+N285+N287+N289+N291+N293+N295+N297+N299</f>
        <v>5303.8</v>
      </c>
      <c r="O282" s="3">
        <f>O283+O285+O287+O289+O291+O293+O295+O297+O299</f>
        <v>249.8</v>
      </c>
      <c r="P282" s="3">
        <f>Q282+R282</f>
        <v>6151.9</v>
      </c>
      <c r="Q282" s="3">
        <f>Q283+Q285+Q287+Q289+Q291+Q293+Q295+Q297+Q299</f>
        <v>5707.9</v>
      </c>
      <c r="R282" s="3">
        <f>R283+R285+R287+R289+R291+R293+R295+R297+R299</f>
        <v>444</v>
      </c>
    </row>
    <row r="283" spans="1:18" ht="15.75">
      <c r="A283" s="2"/>
      <c r="B283" s="8"/>
      <c r="C283" s="65" t="s">
        <v>325</v>
      </c>
      <c r="D283" s="8" t="s">
        <v>20</v>
      </c>
      <c r="E283" s="8" t="s">
        <v>47</v>
      </c>
      <c r="F283" s="8" t="s">
        <v>222</v>
      </c>
      <c r="G283" s="8" t="s">
        <v>194</v>
      </c>
      <c r="H283" s="3"/>
      <c r="I283" s="3">
        <f>I284</f>
        <v>3901</v>
      </c>
      <c r="J283" s="3">
        <f aca="true" t="shared" si="73" ref="J283:J300">K283+L283</f>
        <v>4573</v>
      </c>
      <c r="K283" s="3">
        <f>K284</f>
        <v>3989.3</v>
      </c>
      <c r="L283" s="3">
        <f>L284</f>
        <v>583.7</v>
      </c>
      <c r="M283" s="3">
        <f aca="true" t="shared" si="74" ref="M283:M300">N283+O283</f>
        <v>5315.8</v>
      </c>
      <c r="N283" s="3">
        <f>N284</f>
        <v>5066</v>
      </c>
      <c r="O283" s="3">
        <f>O284</f>
        <v>249.8</v>
      </c>
      <c r="P283" s="3">
        <f aca="true" t="shared" si="75" ref="P283:P300">Q283+R283</f>
        <v>5896</v>
      </c>
      <c r="Q283" s="3">
        <f>Q284</f>
        <v>5452</v>
      </c>
      <c r="R283" s="3">
        <f>R284</f>
        <v>444</v>
      </c>
    </row>
    <row r="284" spans="1:18" ht="25.5">
      <c r="A284" s="2"/>
      <c r="B284" s="8"/>
      <c r="C284" s="65" t="s">
        <v>299</v>
      </c>
      <c r="D284" s="8" t="s">
        <v>20</v>
      </c>
      <c r="E284" s="8" t="s">
        <v>47</v>
      </c>
      <c r="F284" s="8" t="s">
        <v>222</v>
      </c>
      <c r="G284" s="8" t="s">
        <v>204</v>
      </c>
      <c r="H284" s="3"/>
      <c r="I284" s="3">
        <v>3901</v>
      </c>
      <c r="J284" s="3">
        <f t="shared" si="73"/>
        <v>4573</v>
      </c>
      <c r="K284" s="3">
        <v>3989.3</v>
      </c>
      <c r="L284" s="3">
        <v>583.7</v>
      </c>
      <c r="M284" s="3">
        <f t="shared" si="74"/>
        <v>5315.8</v>
      </c>
      <c r="N284" s="3">
        <v>5066</v>
      </c>
      <c r="O284" s="3">
        <v>249.8</v>
      </c>
      <c r="P284" s="3">
        <f t="shared" si="75"/>
        <v>5896</v>
      </c>
      <c r="Q284" s="3">
        <v>5452</v>
      </c>
      <c r="R284" s="3">
        <v>444</v>
      </c>
    </row>
    <row r="285" spans="1:18" ht="63.75">
      <c r="A285" s="2"/>
      <c r="B285" s="8"/>
      <c r="C285" s="65" t="s">
        <v>352</v>
      </c>
      <c r="D285" s="8" t="s">
        <v>20</v>
      </c>
      <c r="E285" s="8" t="s">
        <v>47</v>
      </c>
      <c r="F285" s="8" t="s">
        <v>257</v>
      </c>
      <c r="G285" s="8" t="s">
        <v>194</v>
      </c>
      <c r="H285" s="3"/>
      <c r="I285" s="3">
        <f>I286</f>
        <v>4643.9</v>
      </c>
      <c r="J285" s="3">
        <f t="shared" si="73"/>
        <v>0</v>
      </c>
      <c r="K285" s="3"/>
      <c r="L285" s="3"/>
      <c r="M285" s="3">
        <f t="shared" si="74"/>
        <v>0</v>
      </c>
      <c r="N285" s="3"/>
      <c r="O285" s="3"/>
      <c r="P285" s="3">
        <f t="shared" si="75"/>
        <v>0</v>
      </c>
      <c r="Q285" s="3"/>
      <c r="R285" s="2"/>
    </row>
    <row r="286" spans="1:18" ht="38.25">
      <c r="A286" s="2"/>
      <c r="B286" s="8"/>
      <c r="C286" s="65" t="s">
        <v>353</v>
      </c>
      <c r="D286" s="8" t="s">
        <v>20</v>
      </c>
      <c r="E286" s="8" t="s">
        <v>47</v>
      </c>
      <c r="F286" s="8" t="s">
        <v>257</v>
      </c>
      <c r="G286" s="8" t="s">
        <v>258</v>
      </c>
      <c r="H286" s="3"/>
      <c r="I286" s="3">
        <v>4643.9</v>
      </c>
      <c r="J286" s="3">
        <f t="shared" si="73"/>
        <v>0</v>
      </c>
      <c r="K286" s="3"/>
      <c r="L286" s="3"/>
      <c r="M286" s="3">
        <f t="shared" si="74"/>
        <v>0</v>
      </c>
      <c r="N286" s="3"/>
      <c r="O286" s="3"/>
      <c r="P286" s="3">
        <f t="shared" si="75"/>
        <v>0</v>
      </c>
      <c r="Q286" s="3"/>
      <c r="R286" s="2"/>
    </row>
    <row r="287" spans="1:18" ht="124.5" customHeight="1">
      <c r="A287" s="2"/>
      <c r="B287" s="8"/>
      <c r="C287" s="86" t="s">
        <v>398</v>
      </c>
      <c r="D287" s="8" t="s">
        <v>20</v>
      </c>
      <c r="E287" s="8" t="s">
        <v>47</v>
      </c>
      <c r="F287" s="8" t="s">
        <v>256</v>
      </c>
      <c r="G287" s="8" t="s">
        <v>194</v>
      </c>
      <c r="H287" s="3"/>
      <c r="I287" s="3">
        <f>I288</f>
        <v>6387.1</v>
      </c>
      <c r="J287" s="3">
        <f t="shared" si="73"/>
        <v>0</v>
      </c>
      <c r="K287" s="3"/>
      <c r="L287" s="3"/>
      <c r="M287" s="3">
        <f t="shared" si="74"/>
        <v>0</v>
      </c>
      <c r="N287" s="3"/>
      <c r="O287" s="3"/>
      <c r="P287" s="3">
        <f t="shared" si="75"/>
        <v>0</v>
      </c>
      <c r="Q287" s="3"/>
      <c r="R287" s="2"/>
    </row>
    <row r="288" spans="1:18" ht="15.75">
      <c r="A288" s="2"/>
      <c r="B288" s="8"/>
      <c r="C288" s="18" t="s">
        <v>324</v>
      </c>
      <c r="D288" s="8" t="s">
        <v>20</v>
      </c>
      <c r="E288" s="8" t="s">
        <v>47</v>
      </c>
      <c r="F288" s="8" t="s">
        <v>256</v>
      </c>
      <c r="G288" s="8" t="s">
        <v>220</v>
      </c>
      <c r="H288" s="3"/>
      <c r="I288" s="3">
        <v>6387.1</v>
      </c>
      <c r="J288" s="3">
        <f t="shared" si="73"/>
        <v>0</v>
      </c>
      <c r="K288" s="3"/>
      <c r="L288" s="3"/>
      <c r="M288" s="3">
        <f t="shared" si="74"/>
        <v>0</v>
      </c>
      <c r="N288" s="3"/>
      <c r="O288" s="3"/>
      <c r="P288" s="3">
        <f t="shared" si="75"/>
        <v>0</v>
      </c>
      <c r="Q288" s="3"/>
      <c r="R288" s="2"/>
    </row>
    <row r="289" spans="1:18" ht="25.5">
      <c r="A289" s="2"/>
      <c r="B289" s="8"/>
      <c r="C289" s="65" t="s">
        <v>399</v>
      </c>
      <c r="D289" s="8" t="s">
        <v>20</v>
      </c>
      <c r="E289" s="8" t="s">
        <v>47</v>
      </c>
      <c r="F289" s="8" t="s">
        <v>255</v>
      </c>
      <c r="G289" s="8" t="s">
        <v>194</v>
      </c>
      <c r="H289" s="3"/>
      <c r="I289" s="3">
        <f>I290</f>
        <v>200</v>
      </c>
      <c r="J289" s="3">
        <f t="shared" si="73"/>
        <v>220</v>
      </c>
      <c r="K289" s="3">
        <f>K290</f>
        <v>220</v>
      </c>
      <c r="L289" s="3">
        <f>L290</f>
        <v>0</v>
      </c>
      <c r="M289" s="3">
        <f t="shared" si="74"/>
        <v>237.8</v>
      </c>
      <c r="N289" s="3">
        <f>N290</f>
        <v>237.8</v>
      </c>
      <c r="O289" s="3">
        <f>O290</f>
        <v>0</v>
      </c>
      <c r="P289" s="3">
        <f t="shared" si="75"/>
        <v>255.9</v>
      </c>
      <c r="Q289" s="3">
        <f>Q290</f>
        <v>255.9</v>
      </c>
      <c r="R289" s="3">
        <f>R290</f>
        <v>0</v>
      </c>
    </row>
    <row r="290" spans="1:18" ht="25.5">
      <c r="A290" s="2"/>
      <c r="B290" s="8"/>
      <c r="C290" s="65" t="s">
        <v>299</v>
      </c>
      <c r="D290" s="8" t="s">
        <v>20</v>
      </c>
      <c r="E290" s="8" t="s">
        <v>47</v>
      </c>
      <c r="F290" s="8" t="s">
        <v>255</v>
      </c>
      <c r="G290" s="8" t="s">
        <v>204</v>
      </c>
      <c r="H290" s="3"/>
      <c r="I290" s="3">
        <v>200</v>
      </c>
      <c r="J290" s="3">
        <f t="shared" si="73"/>
        <v>220</v>
      </c>
      <c r="K290" s="3">
        <v>220</v>
      </c>
      <c r="L290" s="3"/>
      <c r="M290" s="3">
        <f t="shared" si="74"/>
        <v>237.8</v>
      </c>
      <c r="N290" s="3">
        <v>237.8</v>
      </c>
      <c r="O290" s="3"/>
      <c r="P290" s="3">
        <f t="shared" si="75"/>
        <v>255.9</v>
      </c>
      <c r="Q290" s="3">
        <v>255.9</v>
      </c>
      <c r="R290" s="2"/>
    </row>
    <row r="291" spans="1:18" ht="35.25" customHeight="1">
      <c r="A291" s="2"/>
      <c r="B291" s="8"/>
      <c r="C291" s="18" t="s">
        <v>354</v>
      </c>
      <c r="D291" s="8" t="s">
        <v>20</v>
      </c>
      <c r="E291" s="8" t="s">
        <v>47</v>
      </c>
      <c r="F291" s="8" t="s">
        <v>254</v>
      </c>
      <c r="G291" s="8" t="s">
        <v>194</v>
      </c>
      <c r="H291" s="3"/>
      <c r="I291" s="3">
        <f>I292</f>
        <v>203.5</v>
      </c>
      <c r="J291" s="3">
        <f t="shared" si="73"/>
        <v>0</v>
      </c>
      <c r="K291" s="3"/>
      <c r="L291" s="3"/>
      <c r="M291" s="3">
        <f t="shared" si="74"/>
        <v>0</v>
      </c>
      <c r="N291" s="3"/>
      <c r="O291" s="3"/>
      <c r="P291" s="3">
        <f t="shared" si="75"/>
        <v>0</v>
      </c>
      <c r="Q291" s="3"/>
      <c r="R291" s="2"/>
    </row>
    <row r="292" spans="1:18" ht="15.75">
      <c r="A292" s="2"/>
      <c r="B292" s="8"/>
      <c r="C292" s="18" t="s">
        <v>324</v>
      </c>
      <c r="D292" s="8" t="s">
        <v>20</v>
      </c>
      <c r="E292" s="8" t="s">
        <v>47</v>
      </c>
      <c r="F292" s="8" t="s">
        <v>254</v>
      </c>
      <c r="G292" s="8" t="s">
        <v>220</v>
      </c>
      <c r="H292" s="3"/>
      <c r="I292" s="3">
        <v>203.5</v>
      </c>
      <c r="J292" s="3">
        <f t="shared" si="73"/>
        <v>0</v>
      </c>
      <c r="K292" s="3"/>
      <c r="L292" s="3"/>
      <c r="M292" s="3">
        <f t="shared" si="74"/>
        <v>0</v>
      </c>
      <c r="N292" s="3"/>
      <c r="O292" s="3"/>
      <c r="P292" s="3">
        <f t="shared" si="75"/>
        <v>0</v>
      </c>
      <c r="Q292" s="3"/>
      <c r="R292" s="2"/>
    </row>
    <row r="293" spans="1:18" ht="26.25">
      <c r="A293" s="2"/>
      <c r="B293" s="8"/>
      <c r="C293" s="18" t="s">
        <v>355</v>
      </c>
      <c r="D293" s="8" t="s">
        <v>20</v>
      </c>
      <c r="E293" s="8" t="s">
        <v>47</v>
      </c>
      <c r="F293" s="8" t="s">
        <v>253</v>
      </c>
      <c r="G293" s="8" t="s">
        <v>194</v>
      </c>
      <c r="H293" s="3"/>
      <c r="I293" s="3">
        <f>I294</f>
        <v>542.6</v>
      </c>
      <c r="J293" s="3">
        <f t="shared" si="73"/>
        <v>0</v>
      </c>
      <c r="K293" s="3"/>
      <c r="L293" s="3"/>
      <c r="M293" s="3">
        <f t="shared" si="74"/>
        <v>0</v>
      </c>
      <c r="N293" s="3"/>
      <c r="O293" s="3"/>
      <c r="P293" s="3">
        <f t="shared" si="75"/>
        <v>0</v>
      </c>
      <c r="Q293" s="3"/>
      <c r="R293" s="2"/>
    </row>
    <row r="294" spans="1:18" ht="15.75">
      <c r="A294" s="2"/>
      <c r="B294" s="8"/>
      <c r="C294" s="18" t="s">
        <v>324</v>
      </c>
      <c r="D294" s="8" t="s">
        <v>20</v>
      </c>
      <c r="E294" s="8" t="s">
        <v>47</v>
      </c>
      <c r="F294" s="8" t="s">
        <v>253</v>
      </c>
      <c r="G294" s="8" t="s">
        <v>220</v>
      </c>
      <c r="H294" s="3"/>
      <c r="I294" s="3">
        <v>542.6</v>
      </c>
      <c r="J294" s="3">
        <f t="shared" si="73"/>
        <v>0</v>
      </c>
      <c r="K294" s="3"/>
      <c r="L294" s="3"/>
      <c r="M294" s="3">
        <f t="shared" si="74"/>
        <v>0</v>
      </c>
      <c r="N294" s="3"/>
      <c r="O294" s="3"/>
      <c r="P294" s="3">
        <f t="shared" si="75"/>
        <v>0</v>
      </c>
      <c r="Q294" s="3"/>
      <c r="R294" s="2"/>
    </row>
    <row r="295" spans="1:18" ht="51.75">
      <c r="A295" s="2"/>
      <c r="B295" s="8"/>
      <c r="C295" s="18" t="s">
        <v>356</v>
      </c>
      <c r="D295" s="8" t="s">
        <v>20</v>
      </c>
      <c r="E295" s="8" t="s">
        <v>47</v>
      </c>
      <c r="F295" s="8" t="s">
        <v>252</v>
      </c>
      <c r="G295" s="8" t="s">
        <v>194</v>
      </c>
      <c r="H295" s="3"/>
      <c r="I295" s="3">
        <f>I296</f>
        <v>3275</v>
      </c>
      <c r="J295" s="3">
        <f t="shared" si="73"/>
        <v>0</v>
      </c>
      <c r="K295" s="3"/>
      <c r="L295" s="3"/>
      <c r="M295" s="3">
        <f t="shared" si="74"/>
        <v>0</v>
      </c>
      <c r="N295" s="3"/>
      <c r="O295" s="3"/>
      <c r="P295" s="3">
        <f t="shared" si="75"/>
        <v>0</v>
      </c>
      <c r="Q295" s="3"/>
      <c r="R295" s="2"/>
    </row>
    <row r="296" spans="1:18" ht="15.75">
      <c r="A296" s="2"/>
      <c r="B296" s="8"/>
      <c r="C296" s="18" t="s">
        <v>324</v>
      </c>
      <c r="D296" s="8" t="s">
        <v>20</v>
      </c>
      <c r="E296" s="8" t="s">
        <v>47</v>
      </c>
      <c r="F296" s="8" t="s">
        <v>252</v>
      </c>
      <c r="G296" s="8" t="s">
        <v>220</v>
      </c>
      <c r="H296" s="3"/>
      <c r="I296" s="3">
        <v>3275</v>
      </c>
      <c r="J296" s="3">
        <f t="shared" si="73"/>
        <v>0</v>
      </c>
      <c r="K296" s="3"/>
      <c r="L296" s="3"/>
      <c r="M296" s="3">
        <f t="shared" si="74"/>
        <v>0</v>
      </c>
      <c r="N296" s="3"/>
      <c r="O296" s="3"/>
      <c r="P296" s="3">
        <f t="shared" si="75"/>
        <v>0</v>
      </c>
      <c r="Q296" s="3"/>
      <c r="R296" s="2"/>
    </row>
    <row r="297" spans="1:18" ht="51.75">
      <c r="A297" s="2"/>
      <c r="B297" s="8"/>
      <c r="C297" s="18" t="s">
        <v>357</v>
      </c>
      <c r="D297" s="8" t="s">
        <v>20</v>
      </c>
      <c r="E297" s="8" t="s">
        <v>47</v>
      </c>
      <c r="F297" s="8" t="s">
        <v>251</v>
      </c>
      <c r="G297" s="8" t="s">
        <v>194</v>
      </c>
      <c r="H297" s="3"/>
      <c r="I297" s="3">
        <f>I298</f>
        <v>5910.5</v>
      </c>
      <c r="J297" s="3">
        <f t="shared" si="73"/>
        <v>0</v>
      </c>
      <c r="K297" s="3"/>
      <c r="L297" s="3"/>
      <c r="M297" s="3">
        <f t="shared" si="74"/>
        <v>0</v>
      </c>
      <c r="N297" s="3"/>
      <c r="O297" s="3"/>
      <c r="P297" s="3">
        <f t="shared" si="75"/>
        <v>0</v>
      </c>
      <c r="Q297" s="3"/>
      <c r="R297" s="2"/>
    </row>
    <row r="298" spans="1:18" ht="15.75">
      <c r="A298" s="2"/>
      <c r="B298" s="8"/>
      <c r="C298" s="18" t="s">
        <v>324</v>
      </c>
      <c r="D298" s="8" t="s">
        <v>20</v>
      </c>
      <c r="E298" s="8" t="s">
        <v>47</v>
      </c>
      <c r="F298" s="8" t="s">
        <v>251</v>
      </c>
      <c r="G298" s="8" t="s">
        <v>220</v>
      </c>
      <c r="H298" s="3"/>
      <c r="I298" s="3">
        <v>5910.5</v>
      </c>
      <c r="J298" s="3">
        <f t="shared" si="73"/>
        <v>0</v>
      </c>
      <c r="K298" s="3"/>
      <c r="L298" s="3"/>
      <c r="M298" s="3">
        <f t="shared" si="74"/>
        <v>0</v>
      </c>
      <c r="N298" s="3"/>
      <c r="O298" s="3"/>
      <c r="P298" s="3">
        <f t="shared" si="75"/>
        <v>0</v>
      </c>
      <c r="Q298" s="3"/>
      <c r="R298" s="2"/>
    </row>
    <row r="299" spans="1:18" ht="51.75">
      <c r="A299" s="2"/>
      <c r="B299" s="8"/>
      <c r="C299" s="18" t="s">
        <v>358</v>
      </c>
      <c r="D299" s="8" t="s">
        <v>20</v>
      </c>
      <c r="E299" s="8" t="s">
        <v>47</v>
      </c>
      <c r="F299" s="8" t="s">
        <v>250</v>
      </c>
      <c r="G299" s="8" t="s">
        <v>194</v>
      </c>
      <c r="H299" s="3"/>
      <c r="I299" s="3">
        <f>I300</f>
        <v>2999</v>
      </c>
      <c r="J299" s="3">
        <f t="shared" si="73"/>
        <v>0</v>
      </c>
      <c r="K299" s="3"/>
      <c r="L299" s="3"/>
      <c r="M299" s="3">
        <f t="shared" si="74"/>
        <v>0</v>
      </c>
      <c r="N299" s="3"/>
      <c r="O299" s="3"/>
      <c r="P299" s="3">
        <f t="shared" si="75"/>
        <v>0</v>
      </c>
      <c r="Q299" s="3"/>
      <c r="R299" s="2"/>
    </row>
    <row r="300" spans="1:18" ht="15.75">
      <c r="A300" s="2"/>
      <c r="B300" s="8"/>
      <c r="C300" s="18" t="s">
        <v>324</v>
      </c>
      <c r="D300" s="8" t="s">
        <v>20</v>
      </c>
      <c r="E300" s="8" t="s">
        <v>47</v>
      </c>
      <c r="F300" s="8" t="s">
        <v>250</v>
      </c>
      <c r="G300" s="8" t="s">
        <v>220</v>
      </c>
      <c r="H300" s="3"/>
      <c r="I300" s="3">
        <v>2999</v>
      </c>
      <c r="J300" s="3">
        <f t="shared" si="73"/>
        <v>0</v>
      </c>
      <c r="K300" s="3"/>
      <c r="L300" s="3"/>
      <c r="M300" s="3">
        <f t="shared" si="74"/>
        <v>0</v>
      </c>
      <c r="N300" s="3"/>
      <c r="O300" s="3"/>
      <c r="P300" s="3">
        <f t="shared" si="75"/>
        <v>0</v>
      </c>
      <c r="Q300" s="3"/>
      <c r="R300" s="2"/>
    </row>
    <row r="301" spans="1:18" ht="15.75">
      <c r="A301" s="2"/>
      <c r="B301" s="8"/>
      <c r="C301" s="9" t="s">
        <v>104</v>
      </c>
      <c r="D301" s="8"/>
      <c r="E301" s="6"/>
      <c r="F301" s="6"/>
      <c r="G301" s="6"/>
      <c r="H301" s="4">
        <f>H281</f>
        <v>7484.9</v>
      </c>
      <c r="I301" s="4">
        <f aca="true" t="shared" si="76" ref="I301:R301">I281</f>
        <v>28062.6</v>
      </c>
      <c r="J301" s="4">
        <f t="shared" si="76"/>
        <v>4793</v>
      </c>
      <c r="K301" s="4">
        <f t="shared" si="76"/>
        <v>4209.3</v>
      </c>
      <c r="L301" s="4">
        <f t="shared" si="76"/>
        <v>583.7</v>
      </c>
      <c r="M301" s="4">
        <f t="shared" si="76"/>
        <v>5553.6</v>
      </c>
      <c r="N301" s="4">
        <f t="shared" si="76"/>
        <v>5303.8</v>
      </c>
      <c r="O301" s="4">
        <f t="shared" si="76"/>
        <v>249.8</v>
      </c>
      <c r="P301" s="4">
        <f t="shared" si="76"/>
        <v>6151.9</v>
      </c>
      <c r="Q301" s="4">
        <f t="shared" si="76"/>
        <v>5707.9</v>
      </c>
      <c r="R301" s="5">
        <f t="shared" si="76"/>
        <v>444</v>
      </c>
    </row>
    <row r="302" spans="1:18" ht="15.75">
      <c r="A302" s="2"/>
      <c r="B302" s="8"/>
      <c r="C302" s="74"/>
      <c r="D302" s="8"/>
      <c r="E302" s="8"/>
      <c r="F302" s="8"/>
      <c r="G302" s="8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2"/>
    </row>
    <row r="303" spans="1:18" ht="31.5">
      <c r="A303" s="2">
        <v>8</v>
      </c>
      <c r="B303" s="6" t="s">
        <v>50</v>
      </c>
      <c r="C303" s="7" t="s">
        <v>51</v>
      </c>
      <c r="D303" s="8"/>
      <c r="E303" s="8"/>
      <c r="F303" s="8"/>
      <c r="G303" s="8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2"/>
    </row>
    <row r="304" spans="1:18" ht="15.75">
      <c r="A304" s="2"/>
      <c r="B304" s="6"/>
      <c r="C304" s="74" t="s">
        <v>144</v>
      </c>
      <c r="D304" s="8" t="s">
        <v>14</v>
      </c>
      <c r="E304" s="8" t="s">
        <v>17</v>
      </c>
      <c r="F304" s="8" t="s">
        <v>196</v>
      </c>
      <c r="G304" s="8" t="s">
        <v>194</v>
      </c>
      <c r="H304" s="3">
        <f>H305</f>
        <v>0</v>
      </c>
      <c r="I304" s="3">
        <f aca="true" t="shared" si="77" ref="I304:R305">I305</f>
        <v>52.7</v>
      </c>
      <c r="J304" s="3">
        <f t="shared" si="77"/>
        <v>80</v>
      </c>
      <c r="K304" s="3">
        <f>K305</f>
        <v>80</v>
      </c>
      <c r="L304" s="3">
        <f t="shared" si="77"/>
        <v>0</v>
      </c>
      <c r="M304" s="3">
        <f t="shared" si="77"/>
        <v>86.5</v>
      </c>
      <c r="N304" s="3">
        <f t="shared" si="77"/>
        <v>86.5</v>
      </c>
      <c r="O304" s="3">
        <f t="shared" si="77"/>
        <v>0</v>
      </c>
      <c r="P304" s="3">
        <f t="shared" si="77"/>
        <v>93.1</v>
      </c>
      <c r="Q304" s="3">
        <f t="shared" si="77"/>
        <v>93.1</v>
      </c>
      <c r="R304" s="2">
        <f t="shared" si="77"/>
        <v>0</v>
      </c>
    </row>
    <row r="305" spans="1:18" ht="51.75">
      <c r="A305" s="2"/>
      <c r="B305" s="8"/>
      <c r="C305" s="74" t="s">
        <v>143</v>
      </c>
      <c r="D305" s="8" t="s">
        <v>14</v>
      </c>
      <c r="E305" s="8" t="s">
        <v>27</v>
      </c>
      <c r="F305" s="8" t="s">
        <v>196</v>
      </c>
      <c r="G305" s="8" t="s">
        <v>194</v>
      </c>
      <c r="H305" s="3">
        <v>0</v>
      </c>
      <c r="I305" s="3">
        <f>I306</f>
        <v>52.7</v>
      </c>
      <c r="J305" s="3">
        <f>K305+L305</f>
        <v>80</v>
      </c>
      <c r="K305" s="3">
        <f>K306</f>
        <v>80</v>
      </c>
      <c r="L305" s="3"/>
      <c r="M305" s="3">
        <f>N305+O305</f>
        <v>86.5</v>
      </c>
      <c r="N305" s="3">
        <f t="shared" si="77"/>
        <v>86.5</v>
      </c>
      <c r="O305" s="3">
        <f t="shared" si="77"/>
        <v>0</v>
      </c>
      <c r="P305" s="3">
        <f>Q305+R305</f>
        <v>93.1</v>
      </c>
      <c r="Q305" s="3">
        <f t="shared" si="77"/>
        <v>93.1</v>
      </c>
      <c r="R305" s="3">
        <f t="shared" si="77"/>
        <v>0</v>
      </c>
    </row>
    <row r="306" spans="1:18" ht="15.75">
      <c r="A306" s="2"/>
      <c r="B306" s="8"/>
      <c r="C306" s="82" t="s">
        <v>325</v>
      </c>
      <c r="D306" s="8" t="s">
        <v>14</v>
      </c>
      <c r="E306" s="8" t="s">
        <v>27</v>
      </c>
      <c r="F306" s="8" t="s">
        <v>222</v>
      </c>
      <c r="G306" s="8" t="s">
        <v>194</v>
      </c>
      <c r="H306" s="3"/>
      <c r="I306" s="3">
        <f>I307</f>
        <v>52.7</v>
      </c>
      <c r="J306" s="3">
        <f>K306+L306</f>
        <v>80</v>
      </c>
      <c r="K306" s="3">
        <f>K307</f>
        <v>80</v>
      </c>
      <c r="L306" s="3">
        <f>L307</f>
        <v>0</v>
      </c>
      <c r="M306" s="3">
        <f>N306+O306</f>
        <v>86.5</v>
      </c>
      <c r="N306" s="3">
        <f>N307</f>
        <v>86.5</v>
      </c>
      <c r="O306" s="3">
        <f>O307</f>
        <v>0</v>
      </c>
      <c r="P306" s="3">
        <f>Q306+R306</f>
        <v>93.1</v>
      </c>
      <c r="Q306" s="3">
        <f>Q307</f>
        <v>93.1</v>
      </c>
      <c r="R306" s="3">
        <f>R307</f>
        <v>0</v>
      </c>
    </row>
    <row r="307" spans="1:18" ht="25.5">
      <c r="A307" s="2"/>
      <c r="B307" s="8"/>
      <c r="C307" s="62" t="s">
        <v>299</v>
      </c>
      <c r="D307" s="8" t="s">
        <v>14</v>
      </c>
      <c r="E307" s="8" t="s">
        <v>27</v>
      </c>
      <c r="F307" s="8" t="s">
        <v>222</v>
      </c>
      <c r="G307" s="8" t="s">
        <v>204</v>
      </c>
      <c r="H307" s="3"/>
      <c r="I307" s="3">
        <v>52.7</v>
      </c>
      <c r="J307" s="3">
        <f>K307+L307</f>
        <v>80</v>
      </c>
      <c r="K307" s="3">
        <v>80</v>
      </c>
      <c r="L307" s="3"/>
      <c r="M307" s="3">
        <f>N307+O307</f>
        <v>86.5</v>
      </c>
      <c r="N307" s="3">
        <v>86.5</v>
      </c>
      <c r="O307" s="3"/>
      <c r="P307" s="3">
        <f>Q307+R307</f>
        <v>93.1</v>
      </c>
      <c r="Q307" s="3">
        <v>93.1</v>
      </c>
      <c r="R307" s="2"/>
    </row>
    <row r="308" spans="1:18" ht="15.75">
      <c r="A308" s="2"/>
      <c r="B308" s="8"/>
      <c r="C308" s="9" t="s">
        <v>104</v>
      </c>
      <c r="D308" s="8"/>
      <c r="E308" s="6"/>
      <c r="F308" s="6"/>
      <c r="G308" s="6"/>
      <c r="H308" s="4">
        <f>H304</f>
        <v>0</v>
      </c>
      <c r="I308" s="4">
        <f aca="true" t="shared" si="78" ref="I308:R308">I304</f>
        <v>52.7</v>
      </c>
      <c r="J308" s="4">
        <f t="shared" si="78"/>
        <v>80</v>
      </c>
      <c r="K308" s="4">
        <f>K304</f>
        <v>80</v>
      </c>
      <c r="L308" s="4">
        <f t="shared" si="78"/>
        <v>0</v>
      </c>
      <c r="M308" s="4">
        <f t="shared" si="78"/>
        <v>86.5</v>
      </c>
      <c r="N308" s="4">
        <f t="shared" si="78"/>
        <v>86.5</v>
      </c>
      <c r="O308" s="4">
        <f t="shared" si="78"/>
        <v>0</v>
      </c>
      <c r="P308" s="4">
        <f t="shared" si="78"/>
        <v>93.1</v>
      </c>
      <c r="Q308" s="4">
        <f t="shared" si="78"/>
        <v>93.1</v>
      </c>
      <c r="R308" s="5">
        <f t="shared" si="78"/>
        <v>0</v>
      </c>
    </row>
    <row r="309" spans="1:18" ht="15.75">
      <c r="A309" s="2"/>
      <c r="B309" s="8"/>
      <c r="C309" s="74"/>
      <c r="D309" s="8"/>
      <c r="E309" s="8"/>
      <c r="F309" s="8"/>
      <c r="G309" s="8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2"/>
    </row>
    <row r="310" spans="1:18" ht="31.5">
      <c r="A310" s="2">
        <v>9</v>
      </c>
      <c r="B310" s="6" t="s">
        <v>52</v>
      </c>
      <c r="C310" s="7" t="s">
        <v>53</v>
      </c>
      <c r="D310" s="8"/>
      <c r="E310" s="8"/>
      <c r="F310" s="8"/>
      <c r="G310" s="8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2"/>
    </row>
    <row r="311" spans="1:18" ht="15.75">
      <c r="A311" s="2"/>
      <c r="B311" s="6"/>
      <c r="C311" s="74" t="s">
        <v>144</v>
      </c>
      <c r="D311" s="8" t="s">
        <v>14</v>
      </c>
      <c r="E311" s="8" t="s">
        <v>17</v>
      </c>
      <c r="F311" s="8" t="s">
        <v>196</v>
      </c>
      <c r="G311" s="8" t="s">
        <v>194</v>
      </c>
      <c r="H311" s="3">
        <v>13348.3</v>
      </c>
      <c r="I311" s="3">
        <f>I312+I315+I323+I320</f>
        <v>22366.6</v>
      </c>
      <c r="J311" s="3">
        <f aca="true" t="shared" si="79" ref="J311:R311">J312+J315+J323+J320</f>
        <v>21632.2</v>
      </c>
      <c r="K311" s="3">
        <f>K312+K315+K323+K320</f>
        <v>18225.5</v>
      </c>
      <c r="L311" s="3">
        <f t="shared" si="79"/>
        <v>3406.7</v>
      </c>
      <c r="M311" s="3">
        <f t="shared" si="79"/>
        <v>23315.100000000002</v>
      </c>
      <c r="N311" s="3">
        <f t="shared" si="79"/>
        <v>22148.2</v>
      </c>
      <c r="O311" s="3">
        <f t="shared" si="79"/>
        <v>1166.9</v>
      </c>
      <c r="P311" s="3">
        <f t="shared" si="79"/>
        <v>24676.999999999996</v>
      </c>
      <c r="Q311" s="3">
        <f t="shared" si="79"/>
        <v>22614.399999999998</v>
      </c>
      <c r="R311" s="3">
        <f t="shared" si="79"/>
        <v>2062.6</v>
      </c>
    </row>
    <row r="312" spans="1:18" ht="39">
      <c r="A312" s="2"/>
      <c r="B312" s="8"/>
      <c r="C312" s="74" t="s">
        <v>68</v>
      </c>
      <c r="D312" s="8" t="s">
        <v>14</v>
      </c>
      <c r="E312" s="8" t="s">
        <v>25</v>
      </c>
      <c r="F312" s="8" t="s">
        <v>196</v>
      </c>
      <c r="G312" s="8" t="s">
        <v>194</v>
      </c>
      <c r="H312" s="3"/>
      <c r="I312" s="3">
        <f>I313</f>
        <v>1314.4</v>
      </c>
      <c r="J312" s="3">
        <f>K312+L312</f>
        <v>1616.1</v>
      </c>
      <c r="K312" s="3">
        <f>K313</f>
        <v>1269.1</v>
      </c>
      <c r="L312" s="3">
        <f>L313</f>
        <v>347</v>
      </c>
      <c r="M312" s="3">
        <f>N312+O312</f>
        <v>1728</v>
      </c>
      <c r="N312" s="3">
        <f>N313</f>
        <v>1616.1</v>
      </c>
      <c r="O312" s="3">
        <f>O313</f>
        <v>111.9</v>
      </c>
      <c r="P312" s="3">
        <f>Q312+R312</f>
        <v>1810.6</v>
      </c>
      <c r="Q312" s="3">
        <f>Q313</f>
        <v>1616.1</v>
      </c>
      <c r="R312" s="3">
        <f>R313</f>
        <v>194.5</v>
      </c>
    </row>
    <row r="313" spans="1:18" ht="15.75">
      <c r="A313" s="2"/>
      <c r="B313" s="8"/>
      <c r="C313" s="65" t="s">
        <v>359</v>
      </c>
      <c r="D313" s="8" t="s">
        <v>14</v>
      </c>
      <c r="E313" s="8" t="s">
        <v>25</v>
      </c>
      <c r="F313" s="8" t="s">
        <v>267</v>
      </c>
      <c r="G313" s="8" t="s">
        <v>194</v>
      </c>
      <c r="H313" s="3"/>
      <c r="I313" s="3">
        <f>I314</f>
        <v>1314.4</v>
      </c>
      <c r="J313" s="3">
        <f>K313+L313</f>
        <v>1616.1</v>
      </c>
      <c r="K313" s="3">
        <f>K314</f>
        <v>1269.1</v>
      </c>
      <c r="L313" s="3">
        <f>L314</f>
        <v>347</v>
      </c>
      <c r="M313" s="3">
        <f>N313+O313</f>
        <v>1728</v>
      </c>
      <c r="N313" s="3">
        <f>N314</f>
        <v>1616.1</v>
      </c>
      <c r="O313" s="3">
        <f>O314</f>
        <v>111.9</v>
      </c>
      <c r="P313" s="3">
        <f>Q313+R313</f>
        <v>1810.6</v>
      </c>
      <c r="Q313" s="3">
        <f>Q314</f>
        <v>1616.1</v>
      </c>
      <c r="R313" s="3">
        <f>R314</f>
        <v>194.5</v>
      </c>
    </row>
    <row r="314" spans="1:18" ht="25.5">
      <c r="A314" s="2"/>
      <c r="B314" s="8"/>
      <c r="C314" s="65" t="s">
        <v>299</v>
      </c>
      <c r="D314" s="8" t="s">
        <v>14</v>
      </c>
      <c r="E314" s="8" t="s">
        <v>25</v>
      </c>
      <c r="F314" s="8" t="s">
        <v>267</v>
      </c>
      <c r="G314" s="8" t="s">
        <v>204</v>
      </c>
      <c r="H314" s="3"/>
      <c r="I314" s="3">
        <v>1314.4</v>
      </c>
      <c r="J314" s="3">
        <f>K314+L314</f>
        <v>1616.1</v>
      </c>
      <c r="K314" s="3">
        <v>1269.1</v>
      </c>
      <c r="L314" s="3">
        <v>347</v>
      </c>
      <c r="M314" s="3">
        <f>N314+O314</f>
        <v>1728</v>
      </c>
      <c r="N314" s="3">
        <v>1616.1</v>
      </c>
      <c r="O314" s="3">
        <v>111.9</v>
      </c>
      <c r="P314" s="3">
        <f>Q314+R314</f>
        <v>1810.6</v>
      </c>
      <c r="Q314" s="3">
        <v>1616.1</v>
      </c>
      <c r="R314" s="2">
        <v>194.5</v>
      </c>
    </row>
    <row r="315" spans="1:18" ht="51.75">
      <c r="A315" s="2"/>
      <c r="B315" s="8"/>
      <c r="C315" s="74" t="s">
        <v>69</v>
      </c>
      <c r="D315" s="8" t="s">
        <v>14</v>
      </c>
      <c r="E315" s="8" t="s">
        <v>20</v>
      </c>
      <c r="F315" s="8" t="s">
        <v>196</v>
      </c>
      <c r="G315" s="8" t="s">
        <v>194</v>
      </c>
      <c r="H315" s="3"/>
      <c r="I315" s="3">
        <f>I316+I318</f>
        <v>18380.1</v>
      </c>
      <c r="J315" s="3">
        <f>K315+L315</f>
        <v>19849.100000000002</v>
      </c>
      <c r="K315" s="3">
        <f>K316</f>
        <v>16789.4</v>
      </c>
      <c r="L315" s="3">
        <f>L316</f>
        <v>3059.7</v>
      </c>
      <c r="M315" s="3">
        <f>N315+O315</f>
        <v>21405.4</v>
      </c>
      <c r="N315" s="3">
        <f>N316</f>
        <v>20350.4</v>
      </c>
      <c r="O315" s="3">
        <f>O316</f>
        <v>1055</v>
      </c>
      <c r="P315" s="3">
        <f>Q315+R315</f>
        <v>22726.899999999998</v>
      </c>
      <c r="Q315" s="3">
        <f>Q316</f>
        <v>20858.8</v>
      </c>
      <c r="R315" s="3">
        <f>R316</f>
        <v>1868.1</v>
      </c>
    </row>
    <row r="316" spans="1:18" ht="15.75">
      <c r="A316" s="2"/>
      <c r="B316" s="8"/>
      <c r="C316" s="82" t="s">
        <v>325</v>
      </c>
      <c r="D316" s="8" t="s">
        <v>14</v>
      </c>
      <c r="E316" s="8" t="s">
        <v>20</v>
      </c>
      <c r="F316" s="8" t="s">
        <v>222</v>
      </c>
      <c r="G316" s="8" t="s">
        <v>194</v>
      </c>
      <c r="H316" s="3"/>
      <c r="I316" s="3">
        <f>I317</f>
        <v>17480.1</v>
      </c>
      <c r="J316" s="3">
        <f aca="true" t="shared" si="80" ref="J316:J322">K316+L316</f>
        <v>19849.100000000002</v>
      </c>
      <c r="K316" s="3">
        <f>K317</f>
        <v>16789.4</v>
      </c>
      <c r="L316" s="3">
        <f>L317</f>
        <v>3059.7</v>
      </c>
      <c r="M316" s="3">
        <f aca="true" t="shared" si="81" ref="M316:M322">N316+O316</f>
        <v>21405.4</v>
      </c>
      <c r="N316" s="3">
        <f>N317</f>
        <v>20350.4</v>
      </c>
      <c r="O316" s="3">
        <f>O317</f>
        <v>1055</v>
      </c>
      <c r="P316" s="3">
        <f aca="true" t="shared" si="82" ref="P316:P322">Q316+R316</f>
        <v>22726.899999999998</v>
      </c>
      <c r="Q316" s="3">
        <f>Q317</f>
        <v>20858.8</v>
      </c>
      <c r="R316" s="3">
        <f>R317</f>
        <v>1868.1</v>
      </c>
    </row>
    <row r="317" spans="1:18" ht="25.5">
      <c r="A317" s="2"/>
      <c r="B317" s="8"/>
      <c r="C317" s="65" t="s">
        <v>299</v>
      </c>
      <c r="D317" s="8" t="s">
        <v>14</v>
      </c>
      <c r="E317" s="8" t="s">
        <v>20</v>
      </c>
      <c r="F317" s="8" t="s">
        <v>222</v>
      </c>
      <c r="G317" s="8" t="s">
        <v>204</v>
      </c>
      <c r="H317" s="3"/>
      <c r="I317" s="3">
        <v>17480.1</v>
      </c>
      <c r="J317" s="3">
        <f t="shared" si="80"/>
        <v>19849.100000000002</v>
      </c>
      <c r="K317" s="3">
        <v>16789.4</v>
      </c>
      <c r="L317" s="3">
        <v>3059.7</v>
      </c>
      <c r="M317" s="3">
        <f t="shared" si="81"/>
        <v>21405.4</v>
      </c>
      <c r="N317" s="3">
        <v>20350.4</v>
      </c>
      <c r="O317" s="3">
        <v>1055</v>
      </c>
      <c r="P317" s="3">
        <f t="shared" si="82"/>
        <v>22726.899999999998</v>
      </c>
      <c r="Q317" s="3">
        <v>20858.8</v>
      </c>
      <c r="R317" s="2">
        <v>1868.1</v>
      </c>
    </row>
    <row r="318" spans="1:18" ht="38.25">
      <c r="A318" s="2"/>
      <c r="B318" s="8"/>
      <c r="C318" s="65" t="s">
        <v>360</v>
      </c>
      <c r="D318" s="8" t="s">
        <v>14</v>
      </c>
      <c r="E318" s="8" t="s">
        <v>20</v>
      </c>
      <c r="F318" s="8" t="s">
        <v>268</v>
      </c>
      <c r="G318" s="8" t="s">
        <v>194</v>
      </c>
      <c r="H318" s="3"/>
      <c r="I318" s="3">
        <f>I319</f>
        <v>900</v>
      </c>
      <c r="J318" s="3">
        <f t="shared" si="80"/>
        <v>0</v>
      </c>
      <c r="K318" s="3"/>
      <c r="L318" s="3"/>
      <c r="M318" s="3">
        <f t="shared" si="81"/>
        <v>0</v>
      </c>
      <c r="N318" s="3"/>
      <c r="O318" s="3"/>
      <c r="P318" s="3">
        <f t="shared" si="82"/>
        <v>0</v>
      </c>
      <c r="Q318" s="3"/>
      <c r="R318" s="2"/>
    </row>
    <row r="319" spans="1:18" ht="25.5">
      <c r="A319" s="2"/>
      <c r="B319" s="8"/>
      <c r="C319" s="65" t="s">
        <v>299</v>
      </c>
      <c r="D319" s="8" t="s">
        <v>14</v>
      </c>
      <c r="E319" s="8" t="s">
        <v>20</v>
      </c>
      <c r="F319" s="8" t="s">
        <v>268</v>
      </c>
      <c r="G319" s="8" t="s">
        <v>204</v>
      </c>
      <c r="H319" s="3"/>
      <c r="I319" s="3">
        <v>900</v>
      </c>
      <c r="J319" s="3">
        <f t="shared" si="80"/>
        <v>0</v>
      </c>
      <c r="K319" s="3"/>
      <c r="L319" s="3"/>
      <c r="M319" s="3">
        <f t="shared" si="81"/>
        <v>0</v>
      </c>
      <c r="N319" s="3"/>
      <c r="O319" s="3"/>
      <c r="P319" s="3">
        <f t="shared" si="82"/>
        <v>0</v>
      </c>
      <c r="Q319" s="3"/>
      <c r="R319" s="2"/>
    </row>
    <row r="320" spans="1:18" ht="15.75">
      <c r="A320" s="2"/>
      <c r="B320" s="8"/>
      <c r="C320" s="74" t="s">
        <v>186</v>
      </c>
      <c r="D320" s="8" t="s">
        <v>14</v>
      </c>
      <c r="E320" s="8" t="s">
        <v>47</v>
      </c>
      <c r="F320" s="8" t="s">
        <v>196</v>
      </c>
      <c r="G320" s="8" t="s">
        <v>194</v>
      </c>
      <c r="H320" s="3"/>
      <c r="I320" s="3">
        <f>I321</f>
        <v>3.3</v>
      </c>
      <c r="J320" s="3">
        <f t="shared" si="80"/>
        <v>0</v>
      </c>
      <c r="K320" s="3"/>
      <c r="L320" s="3"/>
      <c r="M320" s="3">
        <f t="shared" si="81"/>
        <v>0</v>
      </c>
      <c r="N320" s="3"/>
      <c r="O320" s="3"/>
      <c r="P320" s="3">
        <f t="shared" si="82"/>
        <v>0</v>
      </c>
      <c r="Q320" s="3"/>
      <c r="R320" s="2"/>
    </row>
    <row r="321" spans="1:18" ht="51.75">
      <c r="A321" s="2"/>
      <c r="B321" s="8"/>
      <c r="C321" s="74" t="s">
        <v>395</v>
      </c>
      <c r="D321" s="8" t="s">
        <v>14</v>
      </c>
      <c r="E321" s="8" t="s">
        <v>47</v>
      </c>
      <c r="F321" s="8" t="s">
        <v>269</v>
      </c>
      <c r="G321" s="8" t="s">
        <v>194</v>
      </c>
      <c r="H321" s="3"/>
      <c r="I321" s="3">
        <f>I322</f>
        <v>3.3</v>
      </c>
      <c r="J321" s="3">
        <f t="shared" si="80"/>
        <v>0</v>
      </c>
      <c r="K321" s="3"/>
      <c r="L321" s="3"/>
      <c r="M321" s="3">
        <f t="shared" si="81"/>
        <v>0</v>
      </c>
      <c r="N321" s="3"/>
      <c r="O321" s="3"/>
      <c r="P321" s="3">
        <f t="shared" si="82"/>
        <v>0</v>
      </c>
      <c r="Q321" s="3"/>
      <c r="R321" s="2"/>
    </row>
    <row r="322" spans="1:18" ht="25.5">
      <c r="A322" s="2"/>
      <c r="B322" s="8"/>
      <c r="C322" s="65" t="s">
        <v>299</v>
      </c>
      <c r="D322" s="8" t="s">
        <v>14</v>
      </c>
      <c r="E322" s="8" t="s">
        <v>47</v>
      </c>
      <c r="F322" s="8" t="s">
        <v>269</v>
      </c>
      <c r="G322" s="8" t="s">
        <v>204</v>
      </c>
      <c r="H322" s="3"/>
      <c r="I322" s="3">
        <v>3.3</v>
      </c>
      <c r="J322" s="3">
        <f t="shared" si="80"/>
        <v>0</v>
      </c>
      <c r="K322" s="3"/>
      <c r="L322" s="3"/>
      <c r="M322" s="3">
        <f t="shared" si="81"/>
        <v>0</v>
      </c>
      <c r="N322" s="3"/>
      <c r="O322" s="3"/>
      <c r="P322" s="3">
        <f t="shared" si="82"/>
        <v>0</v>
      </c>
      <c r="Q322" s="3"/>
      <c r="R322" s="2"/>
    </row>
    <row r="323" spans="1:18" ht="15.75">
      <c r="A323" s="2"/>
      <c r="B323" s="8"/>
      <c r="C323" s="74" t="s">
        <v>63</v>
      </c>
      <c r="D323" s="8" t="s">
        <v>14</v>
      </c>
      <c r="E323" s="8" t="s">
        <v>46</v>
      </c>
      <c r="F323" s="8" t="s">
        <v>196</v>
      </c>
      <c r="G323" s="8" t="s">
        <v>194</v>
      </c>
      <c r="H323" s="3"/>
      <c r="I323" s="3">
        <f>I325+I327</f>
        <v>2668.8</v>
      </c>
      <c r="J323" s="3">
        <f>K323+L323</f>
        <v>167</v>
      </c>
      <c r="K323" s="3">
        <f>K325+K327</f>
        <v>167</v>
      </c>
      <c r="L323" s="3">
        <f>L325+L327</f>
        <v>0</v>
      </c>
      <c r="M323" s="3">
        <f>N323+O323</f>
        <v>181.7</v>
      </c>
      <c r="N323" s="3">
        <f>N325+N327</f>
        <v>181.7</v>
      </c>
      <c r="O323" s="3">
        <f>O325+O327</f>
        <v>0</v>
      </c>
      <c r="P323" s="3">
        <f>Q323+R323</f>
        <v>139.5</v>
      </c>
      <c r="Q323" s="3">
        <f>Q325+Q327</f>
        <v>139.5</v>
      </c>
      <c r="R323" s="3">
        <f>R325+R327</f>
        <v>0</v>
      </c>
    </row>
    <row r="324" spans="1:18" ht="15.75" hidden="1">
      <c r="A324" s="2"/>
      <c r="B324" s="8"/>
      <c r="C324" s="74"/>
      <c r="D324" s="8" t="s">
        <v>14</v>
      </c>
      <c r="E324" s="8" t="s">
        <v>46</v>
      </c>
      <c r="F324" s="8"/>
      <c r="G324" s="8"/>
      <c r="H324" s="3"/>
      <c r="I324" s="3"/>
      <c r="J324" s="3">
        <f aca="true" t="shared" si="83" ref="J324:J329">K324+L324</f>
        <v>0</v>
      </c>
      <c r="K324" s="3"/>
      <c r="L324" s="3"/>
      <c r="M324" s="3">
        <f aca="true" t="shared" si="84" ref="M324:M330">N324+O324</f>
        <v>0</v>
      </c>
      <c r="N324" s="3"/>
      <c r="O324" s="3"/>
      <c r="P324" s="3">
        <f aca="true" t="shared" si="85" ref="P324:P330">Q324+R324</f>
        <v>0</v>
      </c>
      <c r="Q324" s="3"/>
      <c r="R324" s="2"/>
    </row>
    <row r="325" spans="1:18" ht="25.5">
      <c r="A325" s="2"/>
      <c r="B325" s="8"/>
      <c r="C325" s="65" t="s">
        <v>334</v>
      </c>
      <c r="D325" s="8" t="s">
        <v>14</v>
      </c>
      <c r="E325" s="8" t="s">
        <v>46</v>
      </c>
      <c r="F325" s="8" t="s">
        <v>225</v>
      </c>
      <c r="G325" s="8" t="s">
        <v>194</v>
      </c>
      <c r="H325" s="3"/>
      <c r="I325" s="3">
        <f>I326</f>
        <v>166.3</v>
      </c>
      <c r="J325" s="3">
        <f t="shared" si="83"/>
        <v>120</v>
      </c>
      <c r="K325" s="3">
        <f>K326</f>
        <v>120</v>
      </c>
      <c r="L325" s="3">
        <f>L326</f>
        <v>0</v>
      </c>
      <c r="M325" s="3">
        <f t="shared" si="84"/>
        <v>129.7</v>
      </c>
      <c r="N325" s="3">
        <f>N326</f>
        <v>129.7</v>
      </c>
      <c r="O325" s="3">
        <f>O326</f>
        <v>0</v>
      </c>
      <c r="P325" s="3">
        <f t="shared" si="85"/>
        <v>139.5</v>
      </c>
      <c r="Q325" s="3">
        <f>Q326</f>
        <v>139.5</v>
      </c>
      <c r="R325" s="3">
        <f>R326</f>
        <v>0</v>
      </c>
    </row>
    <row r="326" spans="1:18" ht="25.5">
      <c r="A326" s="2"/>
      <c r="B326" s="8"/>
      <c r="C326" s="65" t="s">
        <v>299</v>
      </c>
      <c r="D326" s="8" t="s">
        <v>14</v>
      </c>
      <c r="E326" s="8" t="s">
        <v>46</v>
      </c>
      <c r="F326" s="8" t="s">
        <v>225</v>
      </c>
      <c r="G326" s="8" t="s">
        <v>204</v>
      </c>
      <c r="H326" s="3"/>
      <c r="I326" s="3">
        <v>166.3</v>
      </c>
      <c r="J326" s="3">
        <f t="shared" si="83"/>
        <v>120</v>
      </c>
      <c r="K326" s="3">
        <v>120</v>
      </c>
      <c r="L326" s="3"/>
      <c r="M326" s="3">
        <f t="shared" si="84"/>
        <v>129.7</v>
      </c>
      <c r="N326" s="3">
        <v>129.7</v>
      </c>
      <c r="O326" s="3"/>
      <c r="P326" s="3">
        <f t="shared" si="85"/>
        <v>139.5</v>
      </c>
      <c r="Q326" s="3">
        <v>139.5</v>
      </c>
      <c r="R326" s="2"/>
    </row>
    <row r="327" spans="1:18" ht="38.25">
      <c r="A327" s="2"/>
      <c r="B327" s="8"/>
      <c r="C327" s="83" t="s">
        <v>361</v>
      </c>
      <c r="D327" s="8" t="s">
        <v>14</v>
      </c>
      <c r="E327" s="8" t="s">
        <v>46</v>
      </c>
      <c r="F327" s="8" t="s">
        <v>203</v>
      </c>
      <c r="G327" s="8" t="s">
        <v>194</v>
      </c>
      <c r="H327" s="3"/>
      <c r="I327" s="3">
        <f>I328+I329</f>
        <v>2502.5</v>
      </c>
      <c r="J327" s="3">
        <f t="shared" si="83"/>
        <v>47</v>
      </c>
      <c r="K327" s="3">
        <f>K328+K329</f>
        <v>47</v>
      </c>
      <c r="L327" s="3">
        <f>L328+L329</f>
        <v>0</v>
      </c>
      <c r="M327" s="3">
        <f t="shared" si="84"/>
        <v>52</v>
      </c>
      <c r="N327" s="3">
        <f>N328+N329</f>
        <v>52</v>
      </c>
      <c r="O327" s="3">
        <f>O328+O329</f>
        <v>0</v>
      </c>
      <c r="P327" s="3">
        <f t="shared" si="85"/>
        <v>0</v>
      </c>
      <c r="Q327" s="3">
        <f>Q328+Q329</f>
        <v>0</v>
      </c>
      <c r="R327" s="3">
        <f>R328+R329</f>
        <v>0</v>
      </c>
    </row>
    <row r="328" spans="1:18" ht="15.75">
      <c r="A328" s="2"/>
      <c r="B328" s="8"/>
      <c r="C328" s="65" t="s">
        <v>301</v>
      </c>
      <c r="D328" s="8" t="s">
        <v>14</v>
      </c>
      <c r="E328" s="8" t="s">
        <v>46</v>
      </c>
      <c r="F328" s="8" t="s">
        <v>203</v>
      </c>
      <c r="G328" s="8" t="s">
        <v>195</v>
      </c>
      <c r="H328" s="3"/>
      <c r="I328" s="3">
        <v>2458.5</v>
      </c>
      <c r="J328" s="3">
        <f t="shared" si="83"/>
        <v>0</v>
      </c>
      <c r="K328" s="3"/>
      <c r="L328" s="3"/>
      <c r="M328" s="3">
        <f t="shared" si="84"/>
        <v>0</v>
      </c>
      <c r="N328" s="3"/>
      <c r="O328" s="3"/>
      <c r="P328" s="3">
        <f t="shared" si="85"/>
        <v>0</v>
      </c>
      <c r="Q328" s="3"/>
      <c r="R328" s="2"/>
    </row>
    <row r="329" spans="1:18" ht="25.5">
      <c r="A329" s="2"/>
      <c r="B329" s="8"/>
      <c r="C329" s="71" t="s">
        <v>299</v>
      </c>
      <c r="D329" s="8" t="s">
        <v>14</v>
      </c>
      <c r="E329" s="8" t="s">
        <v>46</v>
      </c>
      <c r="F329" s="8" t="s">
        <v>203</v>
      </c>
      <c r="G329" s="8" t="s">
        <v>204</v>
      </c>
      <c r="H329" s="3"/>
      <c r="I329" s="3">
        <v>44</v>
      </c>
      <c r="J329" s="3">
        <f t="shared" si="83"/>
        <v>47</v>
      </c>
      <c r="K329" s="3">
        <v>47</v>
      </c>
      <c r="L329" s="3"/>
      <c r="M329" s="3">
        <f t="shared" si="84"/>
        <v>52</v>
      </c>
      <c r="N329" s="3">
        <v>52</v>
      </c>
      <c r="O329" s="3"/>
      <c r="P329" s="3">
        <f t="shared" si="85"/>
        <v>0</v>
      </c>
      <c r="Q329" s="3"/>
      <c r="R329" s="2"/>
    </row>
    <row r="330" spans="1:18" ht="44.25" customHeight="1">
      <c r="A330" s="2"/>
      <c r="B330" s="8"/>
      <c r="C330" s="74" t="s">
        <v>140</v>
      </c>
      <c r="D330" s="8" t="s">
        <v>27</v>
      </c>
      <c r="E330" s="8" t="s">
        <v>17</v>
      </c>
      <c r="F330" s="8" t="s">
        <v>196</v>
      </c>
      <c r="G330" s="8" t="s">
        <v>194</v>
      </c>
      <c r="H330" s="3">
        <v>16.8</v>
      </c>
      <c r="I330" s="3"/>
      <c r="J330" s="3"/>
      <c r="K330" s="3"/>
      <c r="L330" s="3"/>
      <c r="M330" s="3">
        <f t="shared" si="84"/>
        <v>0</v>
      </c>
      <c r="N330" s="3"/>
      <c r="O330" s="3"/>
      <c r="P330" s="3">
        <f t="shared" si="85"/>
        <v>0</v>
      </c>
      <c r="Q330" s="3"/>
      <c r="R330" s="2"/>
    </row>
    <row r="331" spans="1:18" ht="18" customHeight="1" hidden="1">
      <c r="A331" s="2"/>
      <c r="B331" s="8"/>
      <c r="C331" s="74"/>
      <c r="D331" s="8"/>
      <c r="E331" s="8"/>
      <c r="F331" s="8"/>
      <c r="G331" s="8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2"/>
    </row>
    <row r="332" spans="1:18" ht="15.75">
      <c r="A332" s="2"/>
      <c r="B332" s="8"/>
      <c r="C332" s="81" t="s">
        <v>145</v>
      </c>
      <c r="D332" s="8" t="s">
        <v>20</v>
      </c>
      <c r="E332" s="8" t="s">
        <v>17</v>
      </c>
      <c r="F332" s="8" t="s">
        <v>196</v>
      </c>
      <c r="G332" s="8" t="s">
        <v>194</v>
      </c>
      <c r="H332" s="3">
        <v>3063.6</v>
      </c>
      <c r="I332" s="3">
        <f>I333+I336+I343</f>
        <v>2771.2000000000003</v>
      </c>
      <c r="J332" s="3">
        <f aca="true" t="shared" si="86" ref="J332:Q332">J333+J336+J343</f>
        <v>715</v>
      </c>
      <c r="K332" s="3">
        <f>K333+K336+K343</f>
        <v>715</v>
      </c>
      <c r="L332" s="3">
        <f>L333+L336+L343</f>
        <v>0</v>
      </c>
      <c r="M332" s="3">
        <f t="shared" si="86"/>
        <v>10926.7</v>
      </c>
      <c r="N332" s="3">
        <f t="shared" si="86"/>
        <v>10926.7</v>
      </c>
      <c r="O332" s="3"/>
      <c r="P332" s="3">
        <f t="shared" si="86"/>
        <v>9599</v>
      </c>
      <c r="Q332" s="3">
        <f t="shared" si="86"/>
        <v>9599</v>
      </c>
      <c r="R332" s="2"/>
    </row>
    <row r="333" spans="1:18" ht="15.75">
      <c r="A333" s="2"/>
      <c r="B333" s="8"/>
      <c r="C333" s="74" t="s">
        <v>55</v>
      </c>
      <c r="D333" s="8" t="s">
        <v>20</v>
      </c>
      <c r="E333" s="8" t="s">
        <v>25</v>
      </c>
      <c r="F333" s="8" t="s">
        <v>196</v>
      </c>
      <c r="G333" s="8" t="s">
        <v>194</v>
      </c>
      <c r="H333" s="3"/>
      <c r="I333" s="3">
        <f>I334</f>
        <v>59.7</v>
      </c>
      <c r="J333" s="3"/>
      <c r="K333" s="3"/>
      <c r="L333" s="3"/>
      <c r="M333" s="3"/>
      <c r="N333" s="3"/>
      <c r="O333" s="3"/>
      <c r="P333" s="3"/>
      <c r="Q333" s="3"/>
      <c r="R333" s="2"/>
    </row>
    <row r="334" spans="1:18" ht="76.5">
      <c r="A334" s="2"/>
      <c r="B334" s="8"/>
      <c r="C334" s="65" t="s">
        <v>362</v>
      </c>
      <c r="D334" s="8" t="s">
        <v>20</v>
      </c>
      <c r="E334" s="8" t="s">
        <v>25</v>
      </c>
      <c r="F334" s="8" t="s">
        <v>270</v>
      </c>
      <c r="G334" s="8" t="s">
        <v>194</v>
      </c>
      <c r="H334" s="3"/>
      <c r="I334" s="3">
        <f>I335</f>
        <v>59.7</v>
      </c>
      <c r="J334" s="3"/>
      <c r="K334" s="3"/>
      <c r="L334" s="3"/>
      <c r="M334" s="3"/>
      <c r="N334" s="3"/>
      <c r="O334" s="3"/>
      <c r="P334" s="3"/>
      <c r="Q334" s="3"/>
      <c r="R334" s="2"/>
    </row>
    <row r="335" spans="1:18" ht="15.75">
      <c r="A335" s="2"/>
      <c r="B335" s="8"/>
      <c r="C335" s="65" t="s">
        <v>301</v>
      </c>
      <c r="D335" s="8" t="s">
        <v>20</v>
      </c>
      <c r="E335" s="8" t="s">
        <v>25</v>
      </c>
      <c r="F335" s="8" t="s">
        <v>270</v>
      </c>
      <c r="G335" s="8" t="s">
        <v>195</v>
      </c>
      <c r="H335" s="3"/>
      <c r="I335" s="3">
        <v>59.7</v>
      </c>
      <c r="J335" s="3"/>
      <c r="K335" s="3"/>
      <c r="L335" s="3"/>
      <c r="M335" s="3"/>
      <c r="N335" s="3"/>
      <c r="O335" s="3"/>
      <c r="P335" s="3"/>
      <c r="Q335" s="3"/>
      <c r="R335" s="2"/>
    </row>
    <row r="336" spans="1:18" ht="15.75">
      <c r="A336" s="2"/>
      <c r="B336" s="8"/>
      <c r="C336" s="74" t="s">
        <v>56</v>
      </c>
      <c r="D336" s="8" t="s">
        <v>20</v>
      </c>
      <c r="E336" s="8" t="s">
        <v>28</v>
      </c>
      <c r="F336" s="8" t="s">
        <v>196</v>
      </c>
      <c r="G336" s="8" t="s">
        <v>194</v>
      </c>
      <c r="H336" s="3"/>
      <c r="I336" s="3">
        <v>73.2</v>
      </c>
      <c r="J336" s="3">
        <f>K336+L336</f>
        <v>515</v>
      </c>
      <c r="K336" s="3">
        <f>K339+K341</f>
        <v>515</v>
      </c>
      <c r="L336" s="3">
        <f>L339+L341</f>
        <v>0</v>
      </c>
      <c r="M336" s="3">
        <f>N336+O336</f>
        <v>556.6999999999999</v>
      </c>
      <c r="N336" s="3">
        <f>N339+N341</f>
        <v>556.6999999999999</v>
      </c>
      <c r="O336" s="3"/>
      <c r="P336" s="3">
        <f>Q336+R336</f>
        <v>599</v>
      </c>
      <c r="Q336" s="3">
        <f>Q339+Q341</f>
        <v>599</v>
      </c>
      <c r="R336" s="2"/>
    </row>
    <row r="337" spans="1:18" ht="15.75" hidden="1">
      <c r="A337" s="2"/>
      <c r="B337" s="8"/>
      <c r="C337" s="74"/>
      <c r="D337" s="8" t="s">
        <v>20</v>
      </c>
      <c r="E337" s="8" t="s">
        <v>28</v>
      </c>
      <c r="F337" s="8"/>
      <c r="G337" s="8"/>
      <c r="H337" s="3"/>
      <c r="I337" s="3"/>
      <c r="J337" s="3">
        <f aca="true" t="shared" si="87" ref="J337:J342">K337+L337</f>
        <v>0</v>
      </c>
      <c r="K337" s="3"/>
      <c r="L337" s="3"/>
      <c r="M337" s="3">
        <f aca="true" t="shared" si="88" ref="M337:M342">N337+O337</f>
        <v>0</v>
      </c>
      <c r="N337" s="3"/>
      <c r="O337" s="3"/>
      <c r="P337" s="3">
        <f aca="true" t="shared" si="89" ref="P337:P342">Q337+R337</f>
        <v>0</v>
      </c>
      <c r="Q337" s="3"/>
      <c r="R337" s="2"/>
    </row>
    <row r="338" spans="1:18" ht="15.75" hidden="1">
      <c r="A338" s="2"/>
      <c r="B338" s="8"/>
      <c r="C338" s="74"/>
      <c r="D338" s="8" t="s">
        <v>20</v>
      </c>
      <c r="E338" s="8" t="s">
        <v>28</v>
      </c>
      <c r="F338" s="8"/>
      <c r="G338" s="8"/>
      <c r="H338" s="3"/>
      <c r="I338" s="3"/>
      <c r="J338" s="3">
        <f t="shared" si="87"/>
        <v>0</v>
      </c>
      <c r="K338" s="3"/>
      <c r="L338" s="3"/>
      <c r="M338" s="3">
        <f t="shared" si="88"/>
        <v>0</v>
      </c>
      <c r="N338" s="3"/>
      <c r="O338" s="3"/>
      <c r="P338" s="3">
        <f t="shared" si="89"/>
        <v>0</v>
      </c>
      <c r="Q338" s="3"/>
      <c r="R338" s="2"/>
    </row>
    <row r="339" spans="1:18" ht="38.25">
      <c r="A339" s="2"/>
      <c r="B339" s="8"/>
      <c r="C339" s="65" t="s">
        <v>363</v>
      </c>
      <c r="D339" s="8" t="s">
        <v>20</v>
      </c>
      <c r="E339" s="8" t="s">
        <v>28</v>
      </c>
      <c r="F339" s="8" t="s">
        <v>272</v>
      </c>
      <c r="G339" s="8" t="s">
        <v>194</v>
      </c>
      <c r="H339" s="3"/>
      <c r="I339" s="3">
        <f>I340</f>
        <v>23.2</v>
      </c>
      <c r="J339" s="3">
        <f t="shared" si="87"/>
        <v>510</v>
      </c>
      <c r="K339" s="3">
        <f>K340</f>
        <v>510</v>
      </c>
      <c r="L339" s="3">
        <f>L340</f>
        <v>0</v>
      </c>
      <c r="M339" s="3">
        <f t="shared" si="88"/>
        <v>551.3</v>
      </c>
      <c r="N339" s="3">
        <f>N340</f>
        <v>551.3</v>
      </c>
      <c r="O339" s="3">
        <f>O340</f>
        <v>0</v>
      </c>
      <c r="P339" s="3">
        <f t="shared" si="89"/>
        <v>593.2</v>
      </c>
      <c r="Q339" s="3">
        <f>Q340</f>
        <v>593.2</v>
      </c>
      <c r="R339" s="3">
        <f>R340</f>
        <v>0</v>
      </c>
    </row>
    <row r="340" spans="1:18" ht="15.75">
      <c r="A340" s="2"/>
      <c r="B340" s="8"/>
      <c r="C340" s="65" t="s">
        <v>324</v>
      </c>
      <c r="D340" s="8" t="s">
        <v>20</v>
      </c>
      <c r="E340" s="8" t="s">
        <v>28</v>
      </c>
      <c r="F340" s="8" t="s">
        <v>272</v>
      </c>
      <c r="G340" s="8" t="s">
        <v>220</v>
      </c>
      <c r="H340" s="3"/>
      <c r="I340" s="3">
        <v>23.2</v>
      </c>
      <c r="J340" s="3">
        <f t="shared" si="87"/>
        <v>510</v>
      </c>
      <c r="K340" s="3">
        <v>510</v>
      </c>
      <c r="L340" s="3"/>
      <c r="M340" s="3">
        <f t="shared" si="88"/>
        <v>551.3</v>
      </c>
      <c r="N340" s="3">
        <v>551.3</v>
      </c>
      <c r="O340" s="3"/>
      <c r="P340" s="3">
        <f t="shared" si="89"/>
        <v>593.2</v>
      </c>
      <c r="Q340" s="3">
        <v>593.2</v>
      </c>
      <c r="R340" s="2"/>
    </row>
    <row r="341" spans="1:18" ht="15.75">
      <c r="A341" s="2"/>
      <c r="B341" s="8"/>
      <c r="C341" s="65" t="s">
        <v>364</v>
      </c>
      <c r="D341" s="8" t="s">
        <v>20</v>
      </c>
      <c r="E341" s="8" t="s">
        <v>28</v>
      </c>
      <c r="F341" s="8" t="s">
        <v>271</v>
      </c>
      <c r="G341" s="8" t="s">
        <v>194</v>
      </c>
      <c r="H341" s="3"/>
      <c r="I341" s="3">
        <f>I342</f>
        <v>50</v>
      </c>
      <c r="J341" s="3">
        <f t="shared" si="87"/>
        <v>5</v>
      </c>
      <c r="K341" s="3">
        <f>K342</f>
        <v>5</v>
      </c>
      <c r="L341" s="3">
        <f>L342</f>
        <v>0</v>
      </c>
      <c r="M341" s="3">
        <f t="shared" si="88"/>
        <v>5.4</v>
      </c>
      <c r="N341" s="3">
        <f>N342</f>
        <v>5.4</v>
      </c>
      <c r="O341" s="3">
        <f>O342</f>
        <v>0</v>
      </c>
      <c r="P341" s="3">
        <f t="shared" si="89"/>
        <v>5.8</v>
      </c>
      <c r="Q341" s="3">
        <f>Q342</f>
        <v>5.8</v>
      </c>
      <c r="R341" s="3">
        <f>R342</f>
        <v>0</v>
      </c>
    </row>
    <row r="342" spans="1:18" ht="25.5">
      <c r="A342" s="2"/>
      <c r="B342" s="8"/>
      <c r="C342" s="65" t="s">
        <v>365</v>
      </c>
      <c r="D342" s="8" t="s">
        <v>20</v>
      </c>
      <c r="E342" s="8" t="s">
        <v>28</v>
      </c>
      <c r="F342" s="8" t="s">
        <v>271</v>
      </c>
      <c r="G342" s="8" t="s">
        <v>204</v>
      </c>
      <c r="H342" s="3"/>
      <c r="I342" s="3">
        <v>50</v>
      </c>
      <c r="J342" s="3">
        <f t="shared" si="87"/>
        <v>5</v>
      </c>
      <c r="K342" s="3">
        <v>5</v>
      </c>
      <c r="L342" s="3"/>
      <c r="M342" s="3">
        <f t="shared" si="88"/>
        <v>5.4</v>
      </c>
      <c r="N342" s="3">
        <v>5.4</v>
      </c>
      <c r="O342" s="3"/>
      <c r="P342" s="3">
        <f t="shared" si="89"/>
        <v>5.8</v>
      </c>
      <c r="Q342" s="3">
        <v>5.8</v>
      </c>
      <c r="R342" s="2"/>
    </row>
    <row r="343" spans="1:18" ht="26.25">
      <c r="A343" s="2"/>
      <c r="B343" s="8"/>
      <c r="C343" s="74" t="s">
        <v>22</v>
      </c>
      <c r="D343" s="8" t="s">
        <v>20</v>
      </c>
      <c r="E343" s="8" t="s">
        <v>21</v>
      </c>
      <c r="F343" s="8" t="s">
        <v>196</v>
      </c>
      <c r="G343" s="8" t="s">
        <v>194</v>
      </c>
      <c r="H343" s="3"/>
      <c r="I343" s="3">
        <f>I344+I346+I348+I350+I352</f>
        <v>2638.3</v>
      </c>
      <c r="J343" s="3">
        <f>K343+L343</f>
        <v>200</v>
      </c>
      <c r="K343" s="3">
        <f>K344+K346+K348+K350+K352</f>
        <v>200</v>
      </c>
      <c r="L343" s="3">
        <f>L344+L346+L348+L350+L352</f>
        <v>0</v>
      </c>
      <c r="M343" s="3">
        <f>N343+O343</f>
        <v>10370</v>
      </c>
      <c r="N343" s="3">
        <f>N344+N346+N348+N350+N352</f>
        <v>10370</v>
      </c>
      <c r="O343" s="3">
        <f>O344+O346+O348+O350+O352</f>
        <v>0</v>
      </c>
      <c r="P343" s="3">
        <f>Q343+R343</f>
        <v>9000</v>
      </c>
      <c r="Q343" s="3">
        <f>Q344+Q346+Q348+Q350+Q352</f>
        <v>9000</v>
      </c>
      <c r="R343" s="3">
        <f>R344+R346+R348+R350+R352</f>
        <v>0</v>
      </c>
    </row>
    <row r="344" spans="1:18" ht="25.5">
      <c r="A344" s="2"/>
      <c r="B344" s="8"/>
      <c r="C344" s="65" t="s">
        <v>304</v>
      </c>
      <c r="D344" s="8" t="s">
        <v>20</v>
      </c>
      <c r="E344" s="8" t="s">
        <v>21</v>
      </c>
      <c r="F344" s="8" t="s">
        <v>193</v>
      </c>
      <c r="G344" s="8" t="s">
        <v>194</v>
      </c>
      <c r="H344" s="3"/>
      <c r="I344" s="3">
        <f>I345</f>
        <v>592</v>
      </c>
      <c r="J344" s="3">
        <f aca="true" t="shared" si="90" ref="J344:J353">K344+L344</f>
        <v>0</v>
      </c>
      <c r="K344" s="3"/>
      <c r="L344" s="3"/>
      <c r="M344" s="3">
        <f aca="true" t="shared" si="91" ref="M344:M353">N344+O344</f>
        <v>0</v>
      </c>
      <c r="N344" s="3"/>
      <c r="O344" s="3"/>
      <c r="P344" s="3">
        <f aca="true" t="shared" si="92" ref="P344:P363">Q344+R344</f>
        <v>0</v>
      </c>
      <c r="Q344" s="3"/>
      <c r="R344" s="2"/>
    </row>
    <row r="345" spans="1:18" ht="15.75">
      <c r="A345" s="2"/>
      <c r="B345" s="8"/>
      <c r="C345" s="65" t="s">
        <v>301</v>
      </c>
      <c r="D345" s="8" t="s">
        <v>20</v>
      </c>
      <c r="E345" s="8" t="s">
        <v>21</v>
      </c>
      <c r="F345" s="8" t="s">
        <v>193</v>
      </c>
      <c r="G345" s="8" t="s">
        <v>195</v>
      </c>
      <c r="H345" s="3"/>
      <c r="I345" s="3">
        <v>592</v>
      </c>
      <c r="J345" s="3">
        <f t="shared" si="90"/>
        <v>0</v>
      </c>
      <c r="K345" s="3"/>
      <c r="L345" s="3"/>
      <c r="M345" s="3">
        <f t="shared" si="91"/>
        <v>0</v>
      </c>
      <c r="N345" s="3"/>
      <c r="O345" s="3"/>
      <c r="P345" s="3">
        <f t="shared" si="92"/>
        <v>0</v>
      </c>
      <c r="Q345" s="3"/>
      <c r="R345" s="2"/>
    </row>
    <row r="346" spans="1:18" ht="25.5">
      <c r="A346" s="2"/>
      <c r="B346" s="8"/>
      <c r="C346" s="65" t="s">
        <v>366</v>
      </c>
      <c r="D346" s="8" t="s">
        <v>20</v>
      </c>
      <c r="E346" s="8" t="s">
        <v>21</v>
      </c>
      <c r="F346" s="8" t="s">
        <v>260</v>
      </c>
      <c r="G346" s="8" t="s">
        <v>194</v>
      </c>
      <c r="H346" s="3"/>
      <c r="I346" s="3">
        <f>I347</f>
        <v>28.7</v>
      </c>
      <c r="J346" s="3">
        <f t="shared" si="90"/>
        <v>0</v>
      </c>
      <c r="K346" s="3"/>
      <c r="L346" s="3"/>
      <c r="M346" s="3">
        <f t="shared" si="91"/>
        <v>0</v>
      </c>
      <c r="N346" s="3"/>
      <c r="O346" s="3"/>
      <c r="P346" s="3">
        <f t="shared" si="92"/>
        <v>0</v>
      </c>
      <c r="Q346" s="3"/>
      <c r="R346" s="2"/>
    </row>
    <row r="347" spans="1:18" ht="25.5">
      <c r="A347" s="2"/>
      <c r="B347" s="8"/>
      <c r="C347" s="65" t="s">
        <v>299</v>
      </c>
      <c r="D347" s="8" t="s">
        <v>20</v>
      </c>
      <c r="E347" s="8" t="s">
        <v>21</v>
      </c>
      <c r="F347" s="8" t="s">
        <v>260</v>
      </c>
      <c r="G347" s="8" t="s">
        <v>204</v>
      </c>
      <c r="H347" s="3"/>
      <c r="I347" s="3">
        <v>28.7</v>
      </c>
      <c r="J347" s="3">
        <f t="shared" si="90"/>
        <v>0</v>
      </c>
      <c r="K347" s="3"/>
      <c r="L347" s="3"/>
      <c r="M347" s="3">
        <f t="shared" si="91"/>
        <v>0</v>
      </c>
      <c r="N347" s="3"/>
      <c r="O347" s="3"/>
      <c r="P347" s="3">
        <f t="shared" si="92"/>
        <v>0</v>
      </c>
      <c r="Q347" s="3"/>
      <c r="R347" s="2"/>
    </row>
    <row r="348" spans="1:18" ht="51">
      <c r="A348" s="2"/>
      <c r="B348" s="8"/>
      <c r="C348" s="62" t="s">
        <v>367</v>
      </c>
      <c r="D348" s="8" t="s">
        <v>20</v>
      </c>
      <c r="E348" s="8" t="s">
        <v>21</v>
      </c>
      <c r="F348" s="8" t="s">
        <v>274</v>
      </c>
      <c r="G348" s="8" t="s">
        <v>194</v>
      </c>
      <c r="H348" s="3"/>
      <c r="I348" s="3">
        <f>I349</f>
        <v>1350</v>
      </c>
      <c r="J348" s="3">
        <f t="shared" si="90"/>
        <v>0</v>
      </c>
      <c r="K348" s="3"/>
      <c r="L348" s="3"/>
      <c r="M348" s="3">
        <f t="shared" si="91"/>
        <v>10170</v>
      </c>
      <c r="N348" s="3">
        <f>N349</f>
        <v>10170</v>
      </c>
      <c r="O348" s="3">
        <f>O349</f>
        <v>0</v>
      </c>
      <c r="P348" s="3">
        <f t="shared" si="92"/>
        <v>9000</v>
      </c>
      <c r="Q348" s="3">
        <f>Q349</f>
        <v>9000</v>
      </c>
      <c r="R348" s="3">
        <f>R349</f>
        <v>0</v>
      </c>
    </row>
    <row r="349" spans="1:18" ht="15.75">
      <c r="A349" s="2"/>
      <c r="B349" s="8"/>
      <c r="C349" s="62" t="s">
        <v>301</v>
      </c>
      <c r="D349" s="8" t="s">
        <v>20</v>
      </c>
      <c r="E349" s="8" t="s">
        <v>21</v>
      </c>
      <c r="F349" s="8" t="s">
        <v>274</v>
      </c>
      <c r="G349" s="8" t="s">
        <v>195</v>
      </c>
      <c r="H349" s="3"/>
      <c r="I349" s="3">
        <v>1350</v>
      </c>
      <c r="J349" s="3">
        <f t="shared" si="90"/>
        <v>0</v>
      </c>
      <c r="K349" s="3"/>
      <c r="L349" s="3"/>
      <c r="M349" s="3">
        <f t="shared" si="91"/>
        <v>10170</v>
      </c>
      <c r="N349" s="3">
        <v>10170</v>
      </c>
      <c r="O349" s="3"/>
      <c r="P349" s="3">
        <f t="shared" si="92"/>
        <v>9000</v>
      </c>
      <c r="Q349" s="3">
        <v>9000</v>
      </c>
      <c r="R349" s="2"/>
    </row>
    <row r="350" spans="1:18" ht="76.5">
      <c r="A350" s="2"/>
      <c r="B350" s="8"/>
      <c r="C350" s="65" t="s">
        <v>362</v>
      </c>
      <c r="D350" s="8" t="s">
        <v>20</v>
      </c>
      <c r="E350" s="8" t="s">
        <v>21</v>
      </c>
      <c r="F350" s="8" t="s">
        <v>270</v>
      </c>
      <c r="G350" s="8" t="s">
        <v>194</v>
      </c>
      <c r="H350" s="3"/>
      <c r="I350" s="3">
        <f>I351</f>
        <v>467.6</v>
      </c>
      <c r="J350" s="3">
        <f t="shared" si="90"/>
        <v>0</v>
      </c>
      <c r="K350" s="3"/>
      <c r="L350" s="3"/>
      <c r="M350" s="3">
        <f t="shared" si="91"/>
        <v>0</v>
      </c>
      <c r="N350" s="3"/>
      <c r="O350" s="3"/>
      <c r="P350" s="3">
        <f t="shared" si="92"/>
        <v>0</v>
      </c>
      <c r="Q350" s="3"/>
      <c r="R350" s="2"/>
    </row>
    <row r="351" spans="1:18" ht="15.75">
      <c r="A351" s="2"/>
      <c r="B351" s="8"/>
      <c r="C351" s="62" t="s">
        <v>301</v>
      </c>
      <c r="D351" s="8" t="s">
        <v>20</v>
      </c>
      <c r="E351" s="8" t="s">
        <v>21</v>
      </c>
      <c r="F351" s="8" t="s">
        <v>270</v>
      </c>
      <c r="G351" s="8" t="s">
        <v>195</v>
      </c>
      <c r="H351" s="3"/>
      <c r="I351" s="3">
        <v>467.6</v>
      </c>
      <c r="J351" s="3">
        <f t="shared" si="90"/>
        <v>0</v>
      </c>
      <c r="K351" s="3"/>
      <c r="L351" s="3"/>
      <c r="M351" s="3">
        <f t="shared" si="91"/>
        <v>0</v>
      </c>
      <c r="N351" s="3"/>
      <c r="O351" s="3"/>
      <c r="P351" s="3">
        <f t="shared" si="92"/>
        <v>0</v>
      </c>
      <c r="Q351" s="3"/>
      <c r="R351" s="2"/>
    </row>
    <row r="352" spans="1:18" ht="38.25">
      <c r="A352" s="2"/>
      <c r="B352" s="8"/>
      <c r="C352" s="65" t="s">
        <v>368</v>
      </c>
      <c r="D352" s="8" t="s">
        <v>20</v>
      </c>
      <c r="E352" s="8" t="s">
        <v>21</v>
      </c>
      <c r="F352" s="8" t="s">
        <v>273</v>
      </c>
      <c r="G352" s="8" t="s">
        <v>194</v>
      </c>
      <c r="H352" s="3"/>
      <c r="I352" s="3">
        <f>I353</f>
        <v>200</v>
      </c>
      <c r="J352" s="3">
        <f t="shared" si="90"/>
        <v>200</v>
      </c>
      <c r="K352" s="3">
        <f>K353</f>
        <v>200</v>
      </c>
      <c r="L352" s="3">
        <f>L353</f>
        <v>0</v>
      </c>
      <c r="M352" s="3">
        <f t="shared" si="91"/>
        <v>200</v>
      </c>
      <c r="N352" s="3">
        <f>N353</f>
        <v>200</v>
      </c>
      <c r="O352" s="3">
        <f>O353</f>
        <v>0</v>
      </c>
      <c r="P352" s="3">
        <f t="shared" si="92"/>
        <v>0</v>
      </c>
      <c r="Q352" s="3">
        <f>Q353</f>
        <v>0</v>
      </c>
      <c r="R352" s="3">
        <f>R353</f>
        <v>0</v>
      </c>
    </row>
    <row r="353" spans="1:18" ht="25.5">
      <c r="A353" s="2"/>
      <c r="B353" s="8"/>
      <c r="C353" s="65" t="s">
        <v>299</v>
      </c>
      <c r="D353" s="8" t="s">
        <v>20</v>
      </c>
      <c r="E353" s="8" t="s">
        <v>21</v>
      </c>
      <c r="F353" s="8" t="s">
        <v>273</v>
      </c>
      <c r="G353" s="8" t="s">
        <v>204</v>
      </c>
      <c r="H353" s="3"/>
      <c r="I353" s="3">
        <v>200</v>
      </c>
      <c r="J353" s="3">
        <f t="shared" si="90"/>
        <v>200</v>
      </c>
      <c r="K353" s="3">
        <v>200</v>
      </c>
      <c r="L353" s="3"/>
      <c r="M353" s="3">
        <f t="shared" si="91"/>
        <v>200</v>
      </c>
      <c r="N353" s="3">
        <v>200</v>
      </c>
      <c r="O353" s="3"/>
      <c r="P353" s="3">
        <f t="shared" si="92"/>
        <v>0</v>
      </c>
      <c r="Q353" s="3"/>
      <c r="R353" s="2"/>
    </row>
    <row r="354" spans="1:18" ht="15.75">
      <c r="A354" s="2"/>
      <c r="B354" s="8"/>
      <c r="C354" s="74" t="s">
        <v>142</v>
      </c>
      <c r="D354" s="8" t="s">
        <v>47</v>
      </c>
      <c r="E354" s="8" t="s">
        <v>17</v>
      </c>
      <c r="F354" s="8" t="s">
        <v>196</v>
      </c>
      <c r="G354" s="8" t="s">
        <v>194</v>
      </c>
      <c r="H354" s="3">
        <v>790.6</v>
      </c>
      <c r="I354" s="3">
        <f>I355+I364+I378</f>
        <v>16288.599999999999</v>
      </c>
      <c r="J354" s="3">
        <f aca="true" t="shared" si="93" ref="J354:R354">J355+J364+J378+J385</f>
        <v>4404.6</v>
      </c>
      <c r="K354" s="3">
        <f t="shared" si="93"/>
        <v>4305.5</v>
      </c>
      <c r="L354" s="3">
        <f t="shared" si="93"/>
        <v>99.1</v>
      </c>
      <c r="M354" s="3">
        <f t="shared" si="93"/>
        <v>4820.7</v>
      </c>
      <c r="N354" s="3">
        <f t="shared" si="93"/>
        <v>4795.2</v>
      </c>
      <c r="O354" s="3">
        <f t="shared" si="93"/>
        <v>25.5</v>
      </c>
      <c r="P354" s="3">
        <f t="shared" si="93"/>
        <v>4694.799999999999</v>
      </c>
      <c r="Q354" s="3">
        <f t="shared" si="93"/>
        <v>4676.9</v>
      </c>
      <c r="R354" s="3">
        <f t="shared" si="93"/>
        <v>17.9</v>
      </c>
    </row>
    <row r="355" spans="1:18" ht="15.75">
      <c r="A355" s="2"/>
      <c r="B355" s="8"/>
      <c r="C355" s="74" t="s">
        <v>70</v>
      </c>
      <c r="D355" s="8" t="s">
        <v>47</v>
      </c>
      <c r="E355" s="8" t="s">
        <v>14</v>
      </c>
      <c r="F355" s="8" t="s">
        <v>196</v>
      </c>
      <c r="G355" s="8" t="s">
        <v>194</v>
      </c>
      <c r="H355" s="3"/>
      <c r="I355" s="3">
        <f>I356+I358+I360</f>
        <v>1557.8</v>
      </c>
      <c r="J355" s="3">
        <f>K355+L355</f>
        <v>297</v>
      </c>
      <c r="K355" s="3">
        <f>K356+K358+K360+K362</f>
        <v>297</v>
      </c>
      <c r="L355" s="3">
        <f>L356+L358+L360+L362</f>
        <v>0</v>
      </c>
      <c r="M355" s="3">
        <f>N355+O355</f>
        <v>405</v>
      </c>
      <c r="N355" s="3">
        <f>N356+N358+N360+N362</f>
        <v>405</v>
      </c>
      <c r="O355" s="3">
        <f>O356+O358+O360+O362</f>
        <v>0</v>
      </c>
      <c r="P355" s="3">
        <f t="shared" si="92"/>
        <v>0</v>
      </c>
      <c r="Q355" s="3">
        <f>Q356+Q358+Q360+Q362</f>
        <v>0</v>
      </c>
      <c r="R355" s="3">
        <f>R356+R358+R360+R362</f>
        <v>0</v>
      </c>
    </row>
    <row r="356" spans="1:18" ht="51">
      <c r="A356" s="2"/>
      <c r="B356" s="8"/>
      <c r="C356" s="65" t="s">
        <v>369</v>
      </c>
      <c r="D356" s="8" t="s">
        <v>47</v>
      </c>
      <c r="E356" s="8" t="s">
        <v>14</v>
      </c>
      <c r="F356" s="8" t="s">
        <v>277</v>
      </c>
      <c r="G356" s="8" t="s">
        <v>194</v>
      </c>
      <c r="H356" s="3"/>
      <c r="I356" s="3">
        <f>I357</f>
        <v>125.8</v>
      </c>
      <c r="J356" s="3">
        <f aca="true" t="shared" si="94" ref="J356:J363">K356+L356</f>
        <v>0</v>
      </c>
      <c r="K356" s="3"/>
      <c r="L356" s="3"/>
      <c r="M356" s="3">
        <f aca="true" t="shared" si="95" ref="M356:M363">N356+O356</f>
        <v>0</v>
      </c>
      <c r="N356" s="3"/>
      <c r="O356" s="3"/>
      <c r="P356" s="3">
        <f t="shared" si="92"/>
        <v>0</v>
      </c>
      <c r="Q356" s="3"/>
      <c r="R356" s="2"/>
    </row>
    <row r="357" spans="1:18" ht="15.75">
      <c r="A357" s="2"/>
      <c r="B357" s="8"/>
      <c r="C357" s="65" t="s">
        <v>324</v>
      </c>
      <c r="D357" s="8" t="s">
        <v>47</v>
      </c>
      <c r="E357" s="8" t="s">
        <v>14</v>
      </c>
      <c r="F357" s="8" t="s">
        <v>277</v>
      </c>
      <c r="G357" s="8" t="s">
        <v>220</v>
      </c>
      <c r="H357" s="3"/>
      <c r="I357" s="3">
        <v>125.8</v>
      </c>
      <c r="J357" s="3">
        <f t="shared" si="94"/>
        <v>0</v>
      </c>
      <c r="K357" s="3"/>
      <c r="L357" s="3"/>
      <c r="M357" s="3">
        <f t="shared" si="95"/>
        <v>0</v>
      </c>
      <c r="N357" s="3"/>
      <c r="O357" s="3"/>
      <c r="P357" s="3">
        <f t="shared" si="92"/>
        <v>0</v>
      </c>
      <c r="Q357" s="3"/>
      <c r="R357" s="2"/>
    </row>
    <row r="358" spans="1:18" ht="42" customHeight="1">
      <c r="A358" s="2"/>
      <c r="B358" s="8"/>
      <c r="C358" s="62" t="s">
        <v>370</v>
      </c>
      <c r="D358" s="8" t="s">
        <v>47</v>
      </c>
      <c r="E358" s="8" t="s">
        <v>14</v>
      </c>
      <c r="F358" s="8" t="s">
        <v>276</v>
      </c>
      <c r="G358" s="8" t="s">
        <v>194</v>
      </c>
      <c r="H358" s="3"/>
      <c r="I358" s="3">
        <f>I359</f>
        <v>852</v>
      </c>
      <c r="J358" s="3">
        <f t="shared" si="94"/>
        <v>0</v>
      </c>
      <c r="K358" s="3"/>
      <c r="L358" s="3"/>
      <c r="M358" s="3">
        <f t="shared" si="95"/>
        <v>0</v>
      </c>
      <c r="N358" s="3"/>
      <c r="O358" s="3"/>
      <c r="P358" s="3">
        <f t="shared" si="92"/>
        <v>0</v>
      </c>
      <c r="Q358" s="3"/>
      <c r="R358" s="2"/>
    </row>
    <row r="359" spans="1:18" ht="15.75">
      <c r="A359" s="2"/>
      <c r="B359" s="8"/>
      <c r="C359" s="65" t="s">
        <v>324</v>
      </c>
      <c r="D359" s="8" t="s">
        <v>47</v>
      </c>
      <c r="E359" s="8" t="s">
        <v>14</v>
      </c>
      <c r="F359" s="8" t="s">
        <v>276</v>
      </c>
      <c r="G359" s="8" t="s">
        <v>220</v>
      </c>
      <c r="H359" s="3"/>
      <c r="I359" s="3">
        <v>852</v>
      </c>
      <c r="J359" s="3">
        <f t="shared" si="94"/>
        <v>0</v>
      </c>
      <c r="K359" s="3"/>
      <c r="L359" s="3"/>
      <c r="M359" s="3">
        <f t="shared" si="95"/>
        <v>0</v>
      </c>
      <c r="N359" s="3"/>
      <c r="O359" s="3"/>
      <c r="P359" s="3">
        <f t="shared" si="92"/>
        <v>0</v>
      </c>
      <c r="Q359" s="3"/>
      <c r="R359" s="2"/>
    </row>
    <row r="360" spans="1:18" ht="15.75">
      <c r="A360" s="2"/>
      <c r="B360" s="8"/>
      <c r="C360" s="62" t="s">
        <v>371</v>
      </c>
      <c r="D360" s="8" t="s">
        <v>47</v>
      </c>
      <c r="E360" s="8" t="s">
        <v>14</v>
      </c>
      <c r="F360" s="8" t="s">
        <v>275</v>
      </c>
      <c r="G360" s="8" t="s">
        <v>194</v>
      </c>
      <c r="H360" s="3"/>
      <c r="I360" s="3">
        <f>I361</f>
        <v>580</v>
      </c>
      <c r="J360" s="3">
        <f t="shared" si="94"/>
        <v>0</v>
      </c>
      <c r="K360" s="3"/>
      <c r="L360" s="3"/>
      <c r="M360" s="3">
        <f t="shared" si="95"/>
        <v>0</v>
      </c>
      <c r="N360" s="3"/>
      <c r="O360" s="3"/>
      <c r="P360" s="3">
        <f t="shared" si="92"/>
        <v>0</v>
      </c>
      <c r="Q360" s="3"/>
      <c r="R360" s="2"/>
    </row>
    <row r="361" spans="1:18" ht="15.75">
      <c r="A361" s="2"/>
      <c r="B361" s="8"/>
      <c r="C361" s="62" t="s">
        <v>324</v>
      </c>
      <c r="D361" s="8" t="s">
        <v>47</v>
      </c>
      <c r="E361" s="8" t="s">
        <v>14</v>
      </c>
      <c r="F361" s="8" t="s">
        <v>275</v>
      </c>
      <c r="G361" s="8" t="s">
        <v>220</v>
      </c>
      <c r="H361" s="3"/>
      <c r="I361" s="3">
        <v>580</v>
      </c>
      <c r="J361" s="3">
        <f t="shared" si="94"/>
        <v>0</v>
      </c>
      <c r="K361" s="3"/>
      <c r="L361" s="3"/>
      <c r="M361" s="3">
        <f t="shared" si="95"/>
        <v>0</v>
      </c>
      <c r="N361" s="3"/>
      <c r="O361" s="3"/>
      <c r="P361" s="3">
        <f t="shared" si="92"/>
        <v>0</v>
      </c>
      <c r="Q361" s="3"/>
      <c r="R361" s="2"/>
    </row>
    <row r="362" spans="1:18" ht="63.75">
      <c r="A362" s="2"/>
      <c r="B362" s="8"/>
      <c r="C362" s="65" t="s">
        <v>372</v>
      </c>
      <c r="D362" s="8" t="s">
        <v>47</v>
      </c>
      <c r="E362" s="8" t="s">
        <v>14</v>
      </c>
      <c r="F362" s="8" t="s">
        <v>229</v>
      </c>
      <c r="G362" s="8" t="s">
        <v>194</v>
      </c>
      <c r="H362" s="3"/>
      <c r="I362" s="3"/>
      <c r="J362" s="3">
        <f t="shared" si="94"/>
        <v>297</v>
      </c>
      <c r="K362" s="3">
        <f>K363</f>
        <v>297</v>
      </c>
      <c r="L362" s="3"/>
      <c r="M362" s="3">
        <f t="shared" si="95"/>
        <v>405</v>
      </c>
      <c r="N362" s="3">
        <f>N363</f>
        <v>405</v>
      </c>
      <c r="O362" s="3">
        <f>O363</f>
        <v>0</v>
      </c>
      <c r="P362" s="3">
        <f t="shared" si="92"/>
        <v>0</v>
      </c>
      <c r="Q362" s="3"/>
      <c r="R362" s="2"/>
    </row>
    <row r="363" spans="1:18" ht="25.5">
      <c r="A363" s="2"/>
      <c r="B363" s="8"/>
      <c r="C363" s="72" t="s">
        <v>299</v>
      </c>
      <c r="D363" s="8" t="s">
        <v>47</v>
      </c>
      <c r="E363" s="8" t="s">
        <v>14</v>
      </c>
      <c r="F363" s="8" t="s">
        <v>229</v>
      </c>
      <c r="G363" s="8" t="s">
        <v>204</v>
      </c>
      <c r="H363" s="3"/>
      <c r="I363" s="3"/>
      <c r="J363" s="3">
        <f t="shared" si="94"/>
        <v>297</v>
      </c>
      <c r="K363" s="3">
        <v>297</v>
      </c>
      <c r="L363" s="3"/>
      <c r="M363" s="3">
        <f t="shared" si="95"/>
        <v>405</v>
      </c>
      <c r="N363" s="3">
        <v>405</v>
      </c>
      <c r="O363" s="3"/>
      <c r="P363" s="3">
        <f t="shared" si="92"/>
        <v>0</v>
      </c>
      <c r="Q363" s="3"/>
      <c r="R363" s="2"/>
    </row>
    <row r="364" spans="1:18" ht="15.75">
      <c r="A364" s="2"/>
      <c r="B364" s="8"/>
      <c r="C364" s="74" t="s">
        <v>71</v>
      </c>
      <c r="D364" s="8" t="s">
        <v>47</v>
      </c>
      <c r="E364" s="8" t="s">
        <v>25</v>
      </c>
      <c r="F364" s="8" t="s">
        <v>196</v>
      </c>
      <c r="G364" s="8" t="s">
        <v>194</v>
      </c>
      <c r="H364" s="3"/>
      <c r="I364" s="3">
        <f>I365+I367+I369+I371+I373+I375</f>
        <v>13108.8</v>
      </c>
      <c r="J364" s="3">
        <f>K364+L364</f>
        <v>3447</v>
      </c>
      <c r="K364" s="3">
        <f>K365+K367+K369+K371+K373+K375</f>
        <v>3447</v>
      </c>
      <c r="L364" s="3">
        <f>L365+L367+L369+L371+L373+L375</f>
        <v>0</v>
      </c>
      <c r="M364" s="3">
        <f>N364+O364</f>
        <v>3726.2</v>
      </c>
      <c r="N364" s="3">
        <f>N365+N367+N369+N371+N373+N375</f>
        <v>3726.2</v>
      </c>
      <c r="O364" s="3">
        <f>O365+O367+O369+O371+O373+O375</f>
        <v>0</v>
      </c>
      <c r="P364" s="3">
        <f>Q364+R364</f>
        <v>4009.3999999999996</v>
      </c>
      <c r="Q364" s="3">
        <f>Q365+Q367+Q369+Q371+Q373+Q375</f>
        <v>4009.3999999999996</v>
      </c>
      <c r="R364" s="3">
        <f>R365+R367+R369+R371+R373+R375</f>
        <v>0</v>
      </c>
    </row>
    <row r="365" spans="1:18" ht="38.25">
      <c r="A365" s="2"/>
      <c r="B365" s="8"/>
      <c r="C365" s="65" t="s">
        <v>310</v>
      </c>
      <c r="D365" s="8" t="s">
        <v>47</v>
      </c>
      <c r="E365" s="8" t="s">
        <v>25</v>
      </c>
      <c r="F365" s="8" t="s">
        <v>193</v>
      </c>
      <c r="G365" s="8" t="s">
        <v>194</v>
      </c>
      <c r="H365" s="3"/>
      <c r="I365" s="3">
        <f>I366</f>
        <v>455</v>
      </c>
      <c r="J365" s="3">
        <f aca="true" t="shared" si="96" ref="J365:J377">K365+L365</f>
        <v>0</v>
      </c>
      <c r="K365" s="3"/>
      <c r="L365" s="3"/>
      <c r="M365" s="3">
        <f aca="true" t="shared" si="97" ref="M365:M377">N365+O365</f>
        <v>0</v>
      </c>
      <c r="N365" s="3"/>
      <c r="O365" s="3"/>
      <c r="P365" s="3">
        <f aca="true" t="shared" si="98" ref="P365:P377">Q365+R365</f>
        <v>0</v>
      </c>
      <c r="Q365" s="3"/>
      <c r="R365" s="2"/>
    </row>
    <row r="366" spans="1:18" ht="15.75">
      <c r="A366" s="2"/>
      <c r="B366" s="8"/>
      <c r="C366" s="65" t="s">
        <v>301</v>
      </c>
      <c r="D366" s="8" t="s">
        <v>47</v>
      </c>
      <c r="E366" s="8" t="s">
        <v>25</v>
      </c>
      <c r="F366" s="8" t="s">
        <v>193</v>
      </c>
      <c r="G366" s="8" t="s">
        <v>195</v>
      </c>
      <c r="H366" s="3"/>
      <c r="I366" s="3">
        <v>455</v>
      </c>
      <c r="J366" s="3">
        <f t="shared" si="96"/>
        <v>0</v>
      </c>
      <c r="K366" s="3"/>
      <c r="L366" s="3"/>
      <c r="M366" s="3">
        <f t="shared" si="97"/>
        <v>0</v>
      </c>
      <c r="N366" s="3"/>
      <c r="O366" s="3"/>
      <c r="P366" s="3">
        <f t="shared" si="98"/>
        <v>0</v>
      </c>
      <c r="Q366" s="3"/>
      <c r="R366" s="2"/>
    </row>
    <row r="367" spans="1:18" ht="51">
      <c r="A367" s="2"/>
      <c r="B367" s="8"/>
      <c r="C367" s="65" t="s">
        <v>373</v>
      </c>
      <c r="D367" s="8" t="s">
        <v>47</v>
      </c>
      <c r="E367" s="8" t="s">
        <v>25</v>
      </c>
      <c r="F367" s="8" t="s">
        <v>280</v>
      </c>
      <c r="G367" s="8" t="s">
        <v>194</v>
      </c>
      <c r="H367" s="3"/>
      <c r="I367" s="3">
        <f>I368</f>
        <v>1132</v>
      </c>
      <c r="J367" s="3">
        <f t="shared" si="96"/>
        <v>2969.6</v>
      </c>
      <c r="K367" s="3">
        <f>K368</f>
        <v>2969.6</v>
      </c>
      <c r="L367" s="3">
        <f>L368</f>
        <v>0</v>
      </c>
      <c r="M367" s="3">
        <f t="shared" si="97"/>
        <v>3210.1</v>
      </c>
      <c r="N367" s="3">
        <f>N368</f>
        <v>3210.1</v>
      </c>
      <c r="O367" s="3">
        <f>O368</f>
        <v>0</v>
      </c>
      <c r="P367" s="3">
        <f t="shared" si="98"/>
        <v>3454.1</v>
      </c>
      <c r="Q367" s="3">
        <f>Q368</f>
        <v>3454.1</v>
      </c>
      <c r="R367" s="3">
        <f>R368</f>
        <v>0</v>
      </c>
    </row>
    <row r="368" spans="1:18" ht="15.75">
      <c r="A368" s="2"/>
      <c r="B368" s="8"/>
      <c r="C368" s="65" t="s">
        <v>324</v>
      </c>
      <c r="D368" s="8" t="s">
        <v>47</v>
      </c>
      <c r="E368" s="8" t="s">
        <v>25</v>
      </c>
      <c r="F368" s="8" t="s">
        <v>280</v>
      </c>
      <c r="G368" s="8" t="s">
        <v>220</v>
      </c>
      <c r="H368" s="3"/>
      <c r="I368" s="3">
        <v>1132</v>
      </c>
      <c r="J368" s="3">
        <f t="shared" si="96"/>
        <v>2969.6</v>
      </c>
      <c r="K368" s="3">
        <v>2969.6</v>
      </c>
      <c r="L368" s="3"/>
      <c r="M368" s="3">
        <f t="shared" si="97"/>
        <v>3210.1</v>
      </c>
      <c r="N368" s="3">
        <v>3210.1</v>
      </c>
      <c r="O368" s="3"/>
      <c r="P368" s="3">
        <f t="shared" si="98"/>
        <v>3454.1</v>
      </c>
      <c r="Q368" s="3">
        <v>3454.1</v>
      </c>
      <c r="R368" s="2"/>
    </row>
    <row r="369" spans="1:18" ht="63.75">
      <c r="A369" s="2"/>
      <c r="B369" s="8"/>
      <c r="C369" s="65" t="s">
        <v>374</v>
      </c>
      <c r="D369" s="8" t="s">
        <v>47</v>
      </c>
      <c r="E369" s="8" t="s">
        <v>25</v>
      </c>
      <c r="F369" s="8" t="s">
        <v>279</v>
      </c>
      <c r="G369" s="8" t="s">
        <v>194</v>
      </c>
      <c r="H369" s="3"/>
      <c r="I369" s="3">
        <f>I370</f>
        <v>2471.1</v>
      </c>
      <c r="J369" s="3">
        <f t="shared" si="96"/>
        <v>0</v>
      </c>
      <c r="K369" s="3"/>
      <c r="L369" s="3"/>
      <c r="M369" s="3">
        <f t="shared" si="97"/>
        <v>0</v>
      </c>
      <c r="N369" s="3"/>
      <c r="O369" s="3"/>
      <c r="P369" s="3">
        <f t="shared" si="98"/>
        <v>0</v>
      </c>
      <c r="Q369" s="3"/>
      <c r="R369" s="2"/>
    </row>
    <row r="370" spans="1:18" ht="15.75">
      <c r="A370" s="2"/>
      <c r="B370" s="8"/>
      <c r="C370" s="65" t="s">
        <v>324</v>
      </c>
      <c r="D370" s="8" t="s">
        <v>47</v>
      </c>
      <c r="E370" s="8" t="s">
        <v>25</v>
      </c>
      <c r="F370" s="8" t="s">
        <v>279</v>
      </c>
      <c r="G370" s="8" t="s">
        <v>220</v>
      </c>
      <c r="H370" s="3"/>
      <c r="I370" s="3">
        <v>2471.1</v>
      </c>
      <c r="J370" s="3">
        <f t="shared" si="96"/>
        <v>0</v>
      </c>
      <c r="K370" s="3"/>
      <c r="L370" s="3"/>
      <c r="M370" s="3">
        <f t="shared" si="97"/>
        <v>0</v>
      </c>
      <c r="N370" s="3"/>
      <c r="O370" s="3"/>
      <c r="P370" s="3">
        <f t="shared" si="98"/>
        <v>0</v>
      </c>
      <c r="Q370" s="3"/>
      <c r="R370" s="2"/>
    </row>
    <row r="371" spans="1:18" ht="25.5">
      <c r="A371" s="2"/>
      <c r="B371" s="8"/>
      <c r="C371" s="62" t="s">
        <v>375</v>
      </c>
      <c r="D371" s="8" t="s">
        <v>47</v>
      </c>
      <c r="E371" s="8" t="s">
        <v>25</v>
      </c>
      <c r="F371" s="8" t="s">
        <v>261</v>
      </c>
      <c r="G371" s="8" t="s">
        <v>194</v>
      </c>
      <c r="H371" s="3"/>
      <c r="I371" s="3">
        <f>I372</f>
        <v>776.3</v>
      </c>
      <c r="J371" s="3">
        <f t="shared" si="96"/>
        <v>477.4</v>
      </c>
      <c r="K371" s="3">
        <f>K372</f>
        <v>477.4</v>
      </c>
      <c r="L371" s="3">
        <f>L372</f>
        <v>0</v>
      </c>
      <c r="M371" s="3">
        <f t="shared" si="97"/>
        <v>516.1</v>
      </c>
      <c r="N371" s="3">
        <f>N372</f>
        <v>516.1</v>
      </c>
      <c r="O371" s="3">
        <f>O372</f>
        <v>0</v>
      </c>
      <c r="P371" s="3">
        <f t="shared" si="98"/>
        <v>555.3</v>
      </c>
      <c r="Q371" s="3">
        <f>Q372</f>
        <v>555.3</v>
      </c>
      <c r="R371" s="3">
        <f>R372</f>
        <v>0</v>
      </c>
    </row>
    <row r="372" spans="1:18" ht="15.75">
      <c r="A372" s="2"/>
      <c r="B372" s="8"/>
      <c r="C372" s="65" t="s">
        <v>324</v>
      </c>
      <c r="D372" s="8" t="s">
        <v>47</v>
      </c>
      <c r="E372" s="8" t="s">
        <v>25</v>
      </c>
      <c r="F372" s="8" t="s">
        <v>261</v>
      </c>
      <c r="G372" s="8" t="s">
        <v>220</v>
      </c>
      <c r="H372" s="3"/>
      <c r="I372" s="3">
        <v>776.3</v>
      </c>
      <c r="J372" s="3">
        <f t="shared" si="96"/>
        <v>477.4</v>
      </c>
      <c r="K372" s="3">
        <v>477.4</v>
      </c>
      <c r="L372" s="3"/>
      <c r="M372" s="3">
        <f t="shared" si="97"/>
        <v>516.1</v>
      </c>
      <c r="N372" s="3">
        <v>516.1</v>
      </c>
      <c r="O372" s="3"/>
      <c r="P372" s="3">
        <f t="shared" si="98"/>
        <v>555.3</v>
      </c>
      <c r="Q372" s="3">
        <v>555.3</v>
      </c>
      <c r="R372" s="2"/>
    </row>
    <row r="373" spans="1:18" ht="76.5">
      <c r="A373" s="2"/>
      <c r="B373" s="8"/>
      <c r="C373" s="65" t="s">
        <v>362</v>
      </c>
      <c r="D373" s="8" t="s">
        <v>47</v>
      </c>
      <c r="E373" s="8" t="s">
        <v>25</v>
      </c>
      <c r="F373" s="8" t="s">
        <v>270</v>
      </c>
      <c r="G373" s="8" t="s">
        <v>194</v>
      </c>
      <c r="H373" s="3"/>
      <c r="I373" s="3">
        <f>I374</f>
        <v>200.5</v>
      </c>
      <c r="J373" s="3">
        <f t="shared" si="96"/>
        <v>0</v>
      </c>
      <c r="K373" s="3"/>
      <c r="L373" s="3"/>
      <c r="M373" s="3">
        <f t="shared" si="97"/>
        <v>0</v>
      </c>
      <c r="N373" s="3"/>
      <c r="O373" s="3"/>
      <c r="P373" s="3">
        <f t="shared" si="98"/>
        <v>0</v>
      </c>
      <c r="Q373" s="3"/>
      <c r="R373" s="2"/>
    </row>
    <row r="374" spans="1:18" ht="15.75">
      <c r="A374" s="2"/>
      <c r="B374" s="8"/>
      <c r="C374" s="62" t="s">
        <v>301</v>
      </c>
      <c r="D374" s="8" t="s">
        <v>47</v>
      </c>
      <c r="E374" s="8" t="s">
        <v>25</v>
      </c>
      <c r="F374" s="8" t="s">
        <v>270</v>
      </c>
      <c r="G374" s="8" t="s">
        <v>195</v>
      </c>
      <c r="H374" s="3"/>
      <c r="I374" s="3">
        <v>200.5</v>
      </c>
      <c r="J374" s="3">
        <f t="shared" si="96"/>
        <v>0</v>
      </c>
      <c r="K374" s="3"/>
      <c r="L374" s="3"/>
      <c r="M374" s="3">
        <f t="shared" si="97"/>
        <v>0</v>
      </c>
      <c r="N374" s="3"/>
      <c r="O374" s="3"/>
      <c r="P374" s="3">
        <f t="shared" si="98"/>
        <v>0</v>
      </c>
      <c r="Q374" s="3"/>
      <c r="R374" s="2"/>
    </row>
    <row r="375" spans="1:18" ht="38.25">
      <c r="A375" s="2"/>
      <c r="B375" s="8"/>
      <c r="C375" s="62" t="s">
        <v>376</v>
      </c>
      <c r="D375" s="8" t="s">
        <v>47</v>
      </c>
      <c r="E375" s="8" t="s">
        <v>25</v>
      </c>
      <c r="F375" s="8" t="s">
        <v>278</v>
      </c>
      <c r="G375" s="8" t="s">
        <v>194</v>
      </c>
      <c r="H375" s="3"/>
      <c r="I375" s="3">
        <f>I376+I377</f>
        <v>8073.9</v>
      </c>
      <c r="J375" s="3">
        <f t="shared" si="96"/>
        <v>0</v>
      </c>
      <c r="K375" s="3"/>
      <c r="L375" s="3"/>
      <c r="M375" s="3">
        <f t="shared" si="97"/>
        <v>0</v>
      </c>
      <c r="N375" s="3"/>
      <c r="O375" s="3"/>
      <c r="P375" s="3">
        <f t="shared" si="98"/>
        <v>0</v>
      </c>
      <c r="Q375" s="3"/>
      <c r="R375" s="2"/>
    </row>
    <row r="376" spans="1:18" ht="15.75">
      <c r="A376" s="2"/>
      <c r="B376" s="8"/>
      <c r="C376" s="62" t="s">
        <v>301</v>
      </c>
      <c r="D376" s="8" t="s">
        <v>47</v>
      </c>
      <c r="E376" s="8" t="s">
        <v>25</v>
      </c>
      <c r="F376" s="8" t="s">
        <v>278</v>
      </c>
      <c r="G376" s="8" t="s">
        <v>195</v>
      </c>
      <c r="H376" s="3"/>
      <c r="I376" s="3">
        <v>2573.9</v>
      </c>
      <c r="J376" s="3">
        <f t="shared" si="96"/>
        <v>0</v>
      </c>
      <c r="K376" s="3"/>
      <c r="L376" s="3"/>
      <c r="M376" s="3">
        <f t="shared" si="97"/>
        <v>0</v>
      </c>
      <c r="N376" s="3"/>
      <c r="O376" s="3"/>
      <c r="P376" s="3">
        <f t="shared" si="98"/>
        <v>0</v>
      </c>
      <c r="Q376" s="3"/>
      <c r="R376" s="2"/>
    </row>
    <row r="377" spans="1:18" ht="25.5">
      <c r="A377" s="2"/>
      <c r="B377" s="8"/>
      <c r="C377" s="62" t="s">
        <v>299</v>
      </c>
      <c r="D377" s="8" t="s">
        <v>47</v>
      </c>
      <c r="E377" s="8" t="s">
        <v>25</v>
      </c>
      <c r="F377" s="8" t="s">
        <v>278</v>
      </c>
      <c r="G377" s="8" t="s">
        <v>204</v>
      </c>
      <c r="H377" s="3"/>
      <c r="I377" s="3">
        <v>5500</v>
      </c>
      <c r="J377" s="3">
        <f t="shared" si="96"/>
        <v>0</v>
      </c>
      <c r="K377" s="3"/>
      <c r="L377" s="3"/>
      <c r="M377" s="3">
        <f t="shared" si="97"/>
        <v>0</v>
      </c>
      <c r="N377" s="3"/>
      <c r="O377" s="3"/>
      <c r="P377" s="3">
        <f t="shared" si="98"/>
        <v>0</v>
      </c>
      <c r="Q377" s="3"/>
      <c r="R377" s="2"/>
    </row>
    <row r="378" spans="1:18" ht="15.75">
      <c r="A378" s="2"/>
      <c r="B378" s="8"/>
      <c r="C378" s="74" t="s">
        <v>175</v>
      </c>
      <c r="D378" s="8" t="s">
        <v>47</v>
      </c>
      <c r="E378" s="8" t="s">
        <v>27</v>
      </c>
      <c r="F378" s="8" t="s">
        <v>196</v>
      </c>
      <c r="G378" s="8" t="s">
        <v>194</v>
      </c>
      <c r="H378" s="3"/>
      <c r="I378" s="3">
        <f>I379+I381</f>
        <v>1622</v>
      </c>
      <c r="J378" s="3">
        <f>K378+L378</f>
        <v>1</v>
      </c>
      <c r="K378" s="3">
        <f>K379+K381+K383</f>
        <v>1</v>
      </c>
      <c r="L378" s="3">
        <f>L379+L381+L383</f>
        <v>0</v>
      </c>
      <c r="M378" s="3">
        <f>N378+O378</f>
        <v>1.1</v>
      </c>
      <c r="N378" s="3">
        <f>N379+N381+N383</f>
        <v>1.1</v>
      </c>
      <c r="O378" s="3">
        <f>O379+O381+O383</f>
        <v>0</v>
      </c>
      <c r="P378" s="3">
        <f>Q378+R378</f>
        <v>1.2</v>
      </c>
      <c r="Q378" s="3">
        <f>Q379+Q381+Q383</f>
        <v>1.2</v>
      </c>
      <c r="R378" s="3">
        <f>R379+R381+R383</f>
        <v>0</v>
      </c>
    </row>
    <row r="379" spans="1:18" ht="38.25">
      <c r="A379" s="2"/>
      <c r="B379" s="8"/>
      <c r="C379" s="65" t="s">
        <v>310</v>
      </c>
      <c r="D379" s="8" t="s">
        <v>47</v>
      </c>
      <c r="E379" s="8" t="s">
        <v>27</v>
      </c>
      <c r="F379" s="8" t="s">
        <v>193</v>
      </c>
      <c r="G379" s="8" t="s">
        <v>194</v>
      </c>
      <c r="H379" s="3"/>
      <c r="I379" s="3">
        <f>I380</f>
        <v>250</v>
      </c>
      <c r="J379" s="3">
        <f aca="true" t="shared" si="99" ref="J379:J384">K379+L379</f>
        <v>0</v>
      </c>
      <c r="K379" s="3"/>
      <c r="L379" s="3"/>
      <c r="M379" s="3">
        <f aca="true" t="shared" si="100" ref="M379:M384">N379+O379</f>
        <v>0</v>
      </c>
      <c r="N379" s="3"/>
      <c r="O379" s="3"/>
      <c r="P379" s="3">
        <f aca="true" t="shared" si="101" ref="P379:P384">Q379+R379</f>
        <v>0</v>
      </c>
      <c r="Q379" s="3"/>
      <c r="R379" s="2"/>
    </row>
    <row r="380" spans="1:18" ht="15.75">
      <c r="A380" s="2"/>
      <c r="B380" s="8"/>
      <c r="C380" s="65" t="s">
        <v>301</v>
      </c>
      <c r="D380" s="8" t="s">
        <v>47</v>
      </c>
      <c r="E380" s="8" t="s">
        <v>27</v>
      </c>
      <c r="F380" s="8" t="s">
        <v>193</v>
      </c>
      <c r="G380" s="8" t="s">
        <v>195</v>
      </c>
      <c r="H380" s="3"/>
      <c r="I380" s="3">
        <v>250</v>
      </c>
      <c r="J380" s="3">
        <f t="shared" si="99"/>
        <v>0</v>
      </c>
      <c r="K380" s="3"/>
      <c r="L380" s="3"/>
      <c r="M380" s="3">
        <f t="shared" si="100"/>
        <v>0</v>
      </c>
      <c r="N380" s="3"/>
      <c r="O380" s="3"/>
      <c r="P380" s="3">
        <f t="shared" si="101"/>
        <v>0</v>
      </c>
      <c r="Q380" s="3"/>
      <c r="R380" s="2"/>
    </row>
    <row r="381" spans="1:18" ht="51">
      <c r="A381" s="2"/>
      <c r="B381" s="8"/>
      <c r="C381" s="65" t="s">
        <v>343</v>
      </c>
      <c r="D381" s="8" t="s">
        <v>47</v>
      </c>
      <c r="E381" s="8" t="s">
        <v>27</v>
      </c>
      <c r="F381" s="8" t="s">
        <v>237</v>
      </c>
      <c r="G381" s="8" t="s">
        <v>194</v>
      </c>
      <c r="H381" s="3"/>
      <c r="I381" s="3">
        <f>I382</f>
        <v>1372</v>
      </c>
      <c r="J381" s="3">
        <f t="shared" si="99"/>
        <v>0</v>
      </c>
      <c r="K381" s="3"/>
      <c r="L381" s="3"/>
      <c r="M381" s="3">
        <f t="shared" si="100"/>
        <v>0</v>
      </c>
      <c r="N381" s="3"/>
      <c r="O381" s="3"/>
      <c r="P381" s="3">
        <f t="shared" si="101"/>
        <v>0</v>
      </c>
      <c r="Q381" s="3"/>
      <c r="R381" s="2"/>
    </row>
    <row r="382" spans="1:18" ht="25.5">
      <c r="A382" s="2"/>
      <c r="B382" s="8"/>
      <c r="C382" s="65" t="s">
        <v>299</v>
      </c>
      <c r="D382" s="8" t="s">
        <v>47</v>
      </c>
      <c r="E382" s="8" t="s">
        <v>27</v>
      </c>
      <c r="F382" s="8" t="s">
        <v>237</v>
      </c>
      <c r="G382" s="8" t="s">
        <v>204</v>
      </c>
      <c r="H382" s="3"/>
      <c r="I382" s="3">
        <v>1372</v>
      </c>
      <c r="J382" s="3">
        <f t="shared" si="99"/>
        <v>0</v>
      </c>
      <c r="K382" s="3"/>
      <c r="L382" s="3"/>
      <c r="M382" s="3">
        <f t="shared" si="100"/>
        <v>0</v>
      </c>
      <c r="N382" s="3"/>
      <c r="O382" s="3"/>
      <c r="P382" s="3">
        <f t="shared" si="101"/>
        <v>0</v>
      </c>
      <c r="Q382" s="3"/>
      <c r="R382" s="2"/>
    </row>
    <row r="383" spans="1:18" ht="41.25" customHeight="1">
      <c r="A383" s="2"/>
      <c r="B383" s="8"/>
      <c r="C383" s="65" t="s">
        <v>377</v>
      </c>
      <c r="D383" s="8" t="s">
        <v>47</v>
      </c>
      <c r="E383" s="8" t="s">
        <v>27</v>
      </c>
      <c r="F383" s="8" t="s">
        <v>295</v>
      </c>
      <c r="G383" s="8" t="s">
        <v>194</v>
      </c>
      <c r="H383" s="3"/>
      <c r="I383" s="3"/>
      <c r="J383" s="3">
        <f t="shared" si="99"/>
        <v>1</v>
      </c>
      <c r="K383" s="3">
        <f>K384</f>
        <v>1</v>
      </c>
      <c r="L383" s="3">
        <f>L384</f>
        <v>0</v>
      </c>
      <c r="M383" s="3">
        <f t="shared" si="100"/>
        <v>1.1</v>
      </c>
      <c r="N383" s="3">
        <f>N384</f>
        <v>1.1</v>
      </c>
      <c r="O383" s="3">
        <f>O384</f>
        <v>0</v>
      </c>
      <c r="P383" s="3">
        <f t="shared" si="101"/>
        <v>1.2</v>
      </c>
      <c r="Q383" s="3">
        <f>Q384</f>
        <v>1.2</v>
      </c>
      <c r="R383" s="3">
        <f>R384</f>
        <v>0</v>
      </c>
    </row>
    <row r="384" spans="1:18" ht="25.5">
      <c r="A384" s="2"/>
      <c r="B384" s="8"/>
      <c r="C384" s="65" t="s">
        <v>299</v>
      </c>
      <c r="D384" s="8" t="s">
        <v>47</v>
      </c>
      <c r="E384" s="8" t="s">
        <v>27</v>
      </c>
      <c r="F384" s="8" t="s">
        <v>295</v>
      </c>
      <c r="G384" s="8" t="s">
        <v>204</v>
      </c>
      <c r="H384" s="3"/>
      <c r="I384" s="3"/>
      <c r="J384" s="3">
        <f t="shared" si="99"/>
        <v>1</v>
      </c>
      <c r="K384" s="3">
        <v>1</v>
      </c>
      <c r="L384" s="3"/>
      <c r="M384" s="3">
        <f t="shared" si="100"/>
        <v>1.1</v>
      </c>
      <c r="N384" s="3">
        <v>1.1</v>
      </c>
      <c r="O384" s="3"/>
      <c r="P384" s="3">
        <f t="shared" si="101"/>
        <v>1.2</v>
      </c>
      <c r="Q384" s="3">
        <v>1.2</v>
      </c>
      <c r="R384" s="2"/>
    </row>
    <row r="385" spans="1:18" ht="26.25">
      <c r="A385" s="2"/>
      <c r="B385" s="8"/>
      <c r="C385" s="74" t="s">
        <v>176</v>
      </c>
      <c r="D385" s="8" t="s">
        <v>47</v>
      </c>
      <c r="E385" s="8" t="s">
        <v>47</v>
      </c>
      <c r="F385" s="8" t="s">
        <v>196</v>
      </c>
      <c r="G385" s="8" t="s">
        <v>194</v>
      </c>
      <c r="H385" s="3"/>
      <c r="I385" s="3"/>
      <c r="J385" s="3">
        <f>K385+L385</f>
        <v>659.6</v>
      </c>
      <c r="K385" s="3">
        <f>K386</f>
        <v>560.5</v>
      </c>
      <c r="L385" s="3">
        <f>L386</f>
        <v>99.1</v>
      </c>
      <c r="M385" s="3">
        <f>N385+O385</f>
        <v>688.4</v>
      </c>
      <c r="N385" s="3">
        <f>N386</f>
        <v>662.9</v>
      </c>
      <c r="O385" s="3">
        <f>O386</f>
        <v>25.5</v>
      </c>
      <c r="P385" s="3">
        <f>Q385+R385</f>
        <v>684.1999999999999</v>
      </c>
      <c r="Q385" s="3">
        <f>Q386</f>
        <v>666.3</v>
      </c>
      <c r="R385" s="3">
        <f>R386</f>
        <v>17.9</v>
      </c>
    </row>
    <row r="386" spans="1:18" ht="25.5">
      <c r="A386" s="2"/>
      <c r="B386" s="8"/>
      <c r="C386" s="65" t="s">
        <v>305</v>
      </c>
      <c r="D386" s="8" t="s">
        <v>47</v>
      </c>
      <c r="E386" s="8" t="s">
        <v>47</v>
      </c>
      <c r="F386" s="8" t="s">
        <v>296</v>
      </c>
      <c r="G386" s="8" t="s">
        <v>194</v>
      </c>
      <c r="H386" s="3"/>
      <c r="I386" s="3"/>
      <c r="J386" s="3">
        <f>K386+L386</f>
        <v>659.6</v>
      </c>
      <c r="K386" s="3">
        <f>K387</f>
        <v>560.5</v>
      </c>
      <c r="L386" s="3">
        <f>L387</f>
        <v>99.1</v>
      </c>
      <c r="M386" s="3">
        <f>N386+O386</f>
        <v>688.4</v>
      </c>
      <c r="N386" s="3">
        <f>N387</f>
        <v>662.9</v>
      </c>
      <c r="O386" s="3">
        <f>O387</f>
        <v>25.5</v>
      </c>
      <c r="P386" s="3">
        <f>Q386+R386</f>
        <v>684.1999999999999</v>
      </c>
      <c r="Q386" s="3">
        <f>Q387</f>
        <v>666.3</v>
      </c>
      <c r="R386" s="3">
        <f>R387</f>
        <v>17.9</v>
      </c>
    </row>
    <row r="387" spans="1:18" ht="25.5">
      <c r="A387" s="2"/>
      <c r="B387" s="8"/>
      <c r="C387" s="65" t="s">
        <v>308</v>
      </c>
      <c r="D387" s="8" t="s">
        <v>47</v>
      </c>
      <c r="E387" s="8" t="s">
        <v>47</v>
      </c>
      <c r="F387" s="8" t="s">
        <v>296</v>
      </c>
      <c r="G387" s="8" t="s">
        <v>198</v>
      </c>
      <c r="H387" s="3"/>
      <c r="I387" s="3"/>
      <c r="J387" s="3">
        <f>K387+L387</f>
        <v>659.6</v>
      </c>
      <c r="K387" s="3">
        <v>560.5</v>
      </c>
      <c r="L387" s="3">
        <v>99.1</v>
      </c>
      <c r="M387" s="3">
        <f>N387+O387</f>
        <v>688.4</v>
      </c>
      <c r="N387" s="3">
        <v>662.9</v>
      </c>
      <c r="O387" s="3">
        <v>25.5</v>
      </c>
      <c r="P387" s="3">
        <f>Q387+R387</f>
        <v>684.1999999999999</v>
      </c>
      <c r="Q387" s="3">
        <v>666.3</v>
      </c>
      <c r="R387" s="2">
        <v>17.9</v>
      </c>
    </row>
    <row r="388" spans="1:18" ht="18.75" customHeight="1">
      <c r="A388" s="2"/>
      <c r="B388" s="8"/>
      <c r="C388" s="74" t="s">
        <v>146</v>
      </c>
      <c r="D388" s="8" t="s">
        <v>15</v>
      </c>
      <c r="E388" s="8" t="s">
        <v>17</v>
      </c>
      <c r="F388" s="8" t="s">
        <v>196</v>
      </c>
      <c r="G388" s="8" t="s">
        <v>194</v>
      </c>
      <c r="H388" s="3">
        <v>64</v>
      </c>
      <c r="I388" s="3">
        <f>I390</f>
        <v>30</v>
      </c>
      <c r="J388" s="3">
        <f aca="true" t="shared" si="102" ref="J388:Q388">J390</f>
        <v>33</v>
      </c>
      <c r="K388" s="3">
        <f>K390</f>
        <v>33</v>
      </c>
      <c r="L388" s="3">
        <f t="shared" si="102"/>
        <v>0</v>
      </c>
      <c r="M388" s="3">
        <f t="shared" si="102"/>
        <v>35.7</v>
      </c>
      <c r="N388" s="3">
        <f t="shared" si="102"/>
        <v>35.7</v>
      </c>
      <c r="O388" s="3"/>
      <c r="P388" s="3">
        <f t="shared" si="102"/>
        <v>38.4</v>
      </c>
      <c r="Q388" s="3">
        <f t="shared" si="102"/>
        <v>38.4</v>
      </c>
      <c r="R388" s="2"/>
    </row>
    <row r="389" spans="1:18" ht="15.75" hidden="1">
      <c r="A389" s="2"/>
      <c r="B389" s="8"/>
      <c r="C389" s="74"/>
      <c r="D389" s="8"/>
      <c r="E389" s="8"/>
      <c r="F389" s="8" t="s">
        <v>196</v>
      </c>
      <c r="G389" s="8" t="s">
        <v>194</v>
      </c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2"/>
    </row>
    <row r="390" spans="1:18" ht="26.25">
      <c r="A390" s="2"/>
      <c r="B390" s="8"/>
      <c r="C390" s="74" t="s">
        <v>72</v>
      </c>
      <c r="D390" s="8" t="s">
        <v>15</v>
      </c>
      <c r="E390" s="8" t="s">
        <v>27</v>
      </c>
      <c r="F390" s="8" t="s">
        <v>196</v>
      </c>
      <c r="G390" s="8" t="s">
        <v>194</v>
      </c>
      <c r="H390" s="3"/>
      <c r="I390" s="3">
        <f>I391</f>
        <v>30</v>
      </c>
      <c r="J390" s="3">
        <f>K390+L390</f>
        <v>33</v>
      </c>
      <c r="K390" s="3">
        <f>K391</f>
        <v>33</v>
      </c>
      <c r="L390" s="3">
        <f>L391</f>
        <v>0</v>
      </c>
      <c r="M390" s="3">
        <f>N390+O390</f>
        <v>35.7</v>
      </c>
      <c r="N390" s="3">
        <f>N391</f>
        <v>35.7</v>
      </c>
      <c r="O390" s="3">
        <f>O391</f>
        <v>0</v>
      </c>
      <c r="P390" s="3">
        <f>Q390+R390</f>
        <v>38.4</v>
      </c>
      <c r="Q390" s="3">
        <f>Q391</f>
        <v>38.4</v>
      </c>
      <c r="R390" s="3">
        <f>R391</f>
        <v>0</v>
      </c>
    </row>
    <row r="391" spans="1:18" ht="15.75">
      <c r="A391" s="2"/>
      <c r="B391" s="8"/>
      <c r="C391" s="65" t="s">
        <v>378</v>
      </c>
      <c r="D391" s="8" t="s">
        <v>15</v>
      </c>
      <c r="E391" s="8" t="s">
        <v>27</v>
      </c>
      <c r="F391" s="8" t="s">
        <v>281</v>
      </c>
      <c r="G391" s="8" t="s">
        <v>194</v>
      </c>
      <c r="H391" s="3"/>
      <c r="I391" s="3">
        <f>I392</f>
        <v>30</v>
      </c>
      <c r="J391" s="3">
        <f>K391+L391</f>
        <v>33</v>
      </c>
      <c r="K391" s="3">
        <f>K392</f>
        <v>33</v>
      </c>
      <c r="L391" s="3">
        <f>L392</f>
        <v>0</v>
      </c>
      <c r="M391" s="3">
        <f>N391+O391</f>
        <v>35.7</v>
      </c>
      <c r="N391" s="3">
        <f>N392</f>
        <v>35.7</v>
      </c>
      <c r="O391" s="3">
        <f>O392</f>
        <v>0</v>
      </c>
      <c r="P391" s="3">
        <f>Q391+R391</f>
        <v>38.4</v>
      </c>
      <c r="Q391" s="3">
        <f>Q392</f>
        <v>38.4</v>
      </c>
      <c r="R391" s="3">
        <f>R392</f>
        <v>0</v>
      </c>
    </row>
    <row r="392" spans="1:18" ht="25.5">
      <c r="A392" s="2"/>
      <c r="B392" s="8"/>
      <c r="C392" s="62" t="s">
        <v>299</v>
      </c>
      <c r="D392" s="8" t="s">
        <v>15</v>
      </c>
      <c r="E392" s="8" t="s">
        <v>27</v>
      </c>
      <c r="F392" s="8" t="s">
        <v>281</v>
      </c>
      <c r="G392" s="8" t="s">
        <v>204</v>
      </c>
      <c r="H392" s="3"/>
      <c r="I392" s="3">
        <v>30</v>
      </c>
      <c r="J392" s="3">
        <f>K392+L392</f>
        <v>33</v>
      </c>
      <c r="K392" s="3">
        <v>33</v>
      </c>
      <c r="L392" s="3"/>
      <c r="M392" s="3">
        <f>N392+O392</f>
        <v>35.7</v>
      </c>
      <c r="N392" s="3">
        <v>35.7</v>
      </c>
      <c r="O392" s="3"/>
      <c r="P392" s="3">
        <f>Q392+R392</f>
        <v>38.4</v>
      </c>
      <c r="Q392" s="3">
        <v>38.4</v>
      </c>
      <c r="R392" s="2"/>
    </row>
    <row r="393" spans="1:18" ht="15.75">
      <c r="A393" s="2"/>
      <c r="B393" s="8"/>
      <c r="C393" s="74" t="s">
        <v>154</v>
      </c>
      <c r="D393" s="8" t="s">
        <v>45</v>
      </c>
      <c r="E393" s="8" t="s">
        <v>17</v>
      </c>
      <c r="F393" s="8" t="s">
        <v>196</v>
      </c>
      <c r="G393" s="8" t="s">
        <v>194</v>
      </c>
      <c r="H393" s="3"/>
      <c r="I393" s="3">
        <f>I394</f>
        <v>3800</v>
      </c>
      <c r="J393" s="3">
        <f aca="true" t="shared" si="103" ref="J393:R393">J394</f>
        <v>0</v>
      </c>
      <c r="K393" s="3">
        <f t="shared" si="103"/>
        <v>0</v>
      </c>
      <c r="L393" s="3">
        <f t="shared" si="103"/>
        <v>0</v>
      </c>
      <c r="M393" s="3">
        <f t="shared" si="103"/>
        <v>0</v>
      </c>
      <c r="N393" s="3">
        <f t="shared" si="103"/>
        <v>0</v>
      </c>
      <c r="O393" s="3">
        <f t="shared" si="103"/>
        <v>0</v>
      </c>
      <c r="P393" s="3">
        <f t="shared" si="103"/>
        <v>0</v>
      </c>
      <c r="Q393" s="3">
        <f t="shared" si="103"/>
        <v>0</v>
      </c>
      <c r="R393" s="3">
        <f t="shared" si="103"/>
        <v>0</v>
      </c>
    </row>
    <row r="394" spans="1:18" ht="15.75">
      <c r="A394" s="2"/>
      <c r="B394" s="8"/>
      <c r="C394" s="74" t="s">
        <v>58</v>
      </c>
      <c r="D394" s="8" t="s">
        <v>45</v>
      </c>
      <c r="E394" s="8" t="s">
        <v>25</v>
      </c>
      <c r="F394" s="8" t="s">
        <v>196</v>
      </c>
      <c r="G394" s="8" t="s">
        <v>194</v>
      </c>
      <c r="H394" s="3"/>
      <c r="I394" s="3">
        <f>I395+I397</f>
        <v>3800</v>
      </c>
      <c r="J394" s="3"/>
      <c r="K394" s="3"/>
      <c r="L394" s="3"/>
      <c r="M394" s="3"/>
      <c r="N394" s="3"/>
      <c r="O394" s="3"/>
      <c r="P394" s="3"/>
      <c r="Q394" s="3"/>
      <c r="R394" s="2"/>
    </row>
    <row r="395" spans="1:18" ht="38.25">
      <c r="A395" s="2"/>
      <c r="B395" s="8"/>
      <c r="C395" s="65" t="s">
        <v>310</v>
      </c>
      <c r="D395" s="8" t="s">
        <v>45</v>
      </c>
      <c r="E395" s="8" t="s">
        <v>25</v>
      </c>
      <c r="F395" s="8" t="s">
        <v>193</v>
      </c>
      <c r="G395" s="8" t="s">
        <v>194</v>
      </c>
      <c r="H395" s="3"/>
      <c r="I395" s="3">
        <f>I396</f>
        <v>380</v>
      </c>
      <c r="J395" s="3"/>
      <c r="K395" s="3"/>
      <c r="L395" s="3"/>
      <c r="M395" s="3"/>
      <c r="N395" s="3"/>
      <c r="O395" s="3"/>
      <c r="P395" s="3"/>
      <c r="Q395" s="3"/>
      <c r="R395" s="2"/>
    </row>
    <row r="396" spans="1:18" ht="15.75">
      <c r="A396" s="2"/>
      <c r="B396" s="8"/>
      <c r="C396" s="65" t="s">
        <v>301</v>
      </c>
      <c r="D396" s="8" t="s">
        <v>45</v>
      </c>
      <c r="E396" s="8" t="s">
        <v>25</v>
      </c>
      <c r="F396" s="8" t="s">
        <v>193</v>
      </c>
      <c r="G396" s="8" t="s">
        <v>195</v>
      </c>
      <c r="H396" s="3"/>
      <c r="I396" s="3">
        <v>380</v>
      </c>
      <c r="J396" s="3"/>
      <c r="K396" s="3"/>
      <c r="L396" s="3"/>
      <c r="M396" s="3"/>
      <c r="N396" s="3"/>
      <c r="O396" s="3"/>
      <c r="P396" s="3"/>
      <c r="Q396" s="3"/>
      <c r="R396" s="2"/>
    </row>
    <row r="397" spans="1:18" ht="51">
      <c r="A397" s="2"/>
      <c r="B397" s="8"/>
      <c r="C397" s="65" t="s">
        <v>379</v>
      </c>
      <c r="D397" s="8" t="s">
        <v>45</v>
      </c>
      <c r="E397" s="8" t="s">
        <v>25</v>
      </c>
      <c r="F397" s="8" t="s">
        <v>274</v>
      </c>
      <c r="G397" s="8" t="s">
        <v>194</v>
      </c>
      <c r="H397" s="3"/>
      <c r="I397" s="3">
        <f>I398</f>
        <v>3420</v>
      </c>
      <c r="J397" s="3"/>
      <c r="K397" s="3"/>
      <c r="L397" s="3"/>
      <c r="M397" s="3"/>
      <c r="N397" s="3"/>
      <c r="O397" s="3"/>
      <c r="P397" s="3"/>
      <c r="Q397" s="3"/>
      <c r="R397" s="2"/>
    </row>
    <row r="398" spans="1:18" ht="15.75">
      <c r="A398" s="2"/>
      <c r="B398" s="8"/>
      <c r="C398" s="65" t="s">
        <v>301</v>
      </c>
      <c r="D398" s="8" t="s">
        <v>45</v>
      </c>
      <c r="E398" s="8" t="s">
        <v>25</v>
      </c>
      <c r="F398" s="8" t="s">
        <v>274</v>
      </c>
      <c r="G398" s="8" t="s">
        <v>195</v>
      </c>
      <c r="H398" s="3"/>
      <c r="I398" s="3">
        <v>3420</v>
      </c>
      <c r="J398" s="3"/>
      <c r="K398" s="3"/>
      <c r="L398" s="3"/>
      <c r="M398" s="3"/>
      <c r="N398" s="3"/>
      <c r="O398" s="3"/>
      <c r="P398" s="3"/>
      <c r="Q398" s="3"/>
      <c r="R398" s="2"/>
    </row>
    <row r="399" spans="1:18" ht="36" customHeight="1">
      <c r="A399" s="2"/>
      <c r="B399" s="8"/>
      <c r="C399" s="74" t="s">
        <v>148</v>
      </c>
      <c r="D399" s="8" t="s">
        <v>32</v>
      </c>
      <c r="E399" s="8" t="s">
        <v>17</v>
      </c>
      <c r="F399" s="8" t="s">
        <v>196</v>
      </c>
      <c r="G399" s="8" t="s">
        <v>194</v>
      </c>
      <c r="H399" s="3"/>
      <c r="I399" s="3">
        <f>I401+I404</f>
        <v>2379.1</v>
      </c>
      <c r="J399" s="3">
        <f>J401+J404</f>
        <v>3520</v>
      </c>
      <c r="K399" s="3">
        <f>K401+K404</f>
        <v>3520</v>
      </c>
      <c r="L399" s="3"/>
      <c r="M399" s="3">
        <f>M401+M404+M400</f>
        <v>3805.1</v>
      </c>
      <c r="N399" s="3">
        <f>N401+N404+N400</f>
        <v>3805.1</v>
      </c>
      <c r="O399" s="3"/>
      <c r="P399" s="3">
        <f>P401+P404+P400</f>
        <v>4094.2999999999997</v>
      </c>
      <c r="Q399" s="3">
        <f>Q401+Q404+Q400</f>
        <v>4094.2999999999997</v>
      </c>
      <c r="R399" s="2"/>
    </row>
    <row r="400" spans="1:18" ht="17.25" customHeight="1">
      <c r="A400" s="2"/>
      <c r="B400" s="8"/>
      <c r="C400" s="74" t="s">
        <v>33</v>
      </c>
      <c r="D400" s="8" t="s">
        <v>32</v>
      </c>
      <c r="E400" s="8" t="s">
        <v>14</v>
      </c>
      <c r="F400" s="8" t="s">
        <v>196</v>
      </c>
      <c r="G400" s="8" t="s">
        <v>194</v>
      </c>
      <c r="H400" s="3"/>
      <c r="I400" s="3"/>
      <c r="J400" s="3"/>
      <c r="K400" s="3"/>
      <c r="L400" s="3"/>
      <c r="M400" s="3">
        <f aca="true" t="shared" si="104" ref="M400:M406">N400+O400</f>
        <v>0</v>
      </c>
      <c r="N400" s="3"/>
      <c r="O400" s="3"/>
      <c r="P400" s="3">
        <f aca="true" t="shared" si="105" ref="P400:P406">Q400+R400</f>
        <v>0</v>
      </c>
      <c r="Q400" s="3"/>
      <c r="R400" s="2"/>
    </row>
    <row r="401" spans="1:18" ht="15.75">
      <c r="A401" s="2"/>
      <c r="B401" s="8"/>
      <c r="C401" s="74" t="s">
        <v>42</v>
      </c>
      <c r="D401" s="8" t="s">
        <v>32</v>
      </c>
      <c r="E401" s="8" t="s">
        <v>27</v>
      </c>
      <c r="F401" s="8" t="s">
        <v>196</v>
      </c>
      <c r="G401" s="8" t="s">
        <v>194</v>
      </c>
      <c r="H401" s="3"/>
      <c r="I401" s="3">
        <f>I402</f>
        <v>870.1</v>
      </c>
      <c r="J401" s="3">
        <f aca="true" t="shared" si="106" ref="J401:J406">K401+L401</f>
        <v>1732.5</v>
      </c>
      <c r="K401" s="3">
        <f>K402</f>
        <v>1732.5</v>
      </c>
      <c r="L401" s="3">
        <f>L402</f>
        <v>0</v>
      </c>
      <c r="M401" s="3">
        <f t="shared" si="104"/>
        <v>1872.8</v>
      </c>
      <c r="N401" s="3">
        <f>N402</f>
        <v>1872.8</v>
      </c>
      <c r="O401" s="3">
        <f>O402</f>
        <v>0</v>
      </c>
      <c r="P401" s="3">
        <f t="shared" si="105"/>
        <v>2015.1</v>
      </c>
      <c r="Q401" s="3">
        <f>Q402</f>
        <v>2015.1</v>
      </c>
      <c r="R401" s="3">
        <f>R402</f>
        <v>0</v>
      </c>
    </row>
    <row r="402" spans="1:18" ht="25.5">
      <c r="A402" s="2"/>
      <c r="B402" s="8"/>
      <c r="C402" s="65" t="s">
        <v>380</v>
      </c>
      <c r="D402" s="8" t="s">
        <v>32</v>
      </c>
      <c r="E402" s="8" t="s">
        <v>27</v>
      </c>
      <c r="F402" s="8" t="s">
        <v>282</v>
      </c>
      <c r="G402" s="8" t="s">
        <v>194</v>
      </c>
      <c r="H402" s="3"/>
      <c r="I402" s="3">
        <f>I403</f>
        <v>870.1</v>
      </c>
      <c r="J402" s="3">
        <f t="shared" si="106"/>
        <v>1732.5</v>
      </c>
      <c r="K402" s="3">
        <f>K403</f>
        <v>1732.5</v>
      </c>
      <c r="L402" s="3">
        <f>L403</f>
        <v>0</v>
      </c>
      <c r="M402" s="3">
        <f t="shared" si="104"/>
        <v>1872.8</v>
      </c>
      <c r="N402" s="3">
        <f>N403</f>
        <v>1872.8</v>
      </c>
      <c r="O402" s="3">
        <f>O403</f>
        <v>0</v>
      </c>
      <c r="P402" s="3">
        <f t="shared" si="105"/>
        <v>2015.1</v>
      </c>
      <c r="Q402" s="3">
        <f>Q403</f>
        <v>2015.1</v>
      </c>
      <c r="R402" s="3">
        <f>R403</f>
        <v>0</v>
      </c>
    </row>
    <row r="403" spans="1:18" ht="15.75">
      <c r="A403" s="2"/>
      <c r="B403" s="8"/>
      <c r="C403" s="65" t="s">
        <v>324</v>
      </c>
      <c r="D403" s="8" t="s">
        <v>32</v>
      </c>
      <c r="E403" s="8" t="s">
        <v>27</v>
      </c>
      <c r="F403" s="8" t="s">
        <v>282</v>
      </c>
      <c r="G403" s="8" t="s">
        <v>220</v>
      </c>
      <c r="H403" s="3"/>
      <c r="I403" s="3">
        <v>870.1</v>
      </c>
      <c r="J403" s="3">
        <f t="shared" si="106"/>
        <v>1732.5</v>
      </c>
      <c r="K403" s="3">
        <v>1732.5</v>
      </c>
      <c r="L403" s="3"/>
      <c r="M403" s="3">
        <f t="shared" si="104"/>
        <v>1872.8</v>
      </c>
      <c r="N403" s="3">
        <v>1872.8</v>
      </c>
      <c r="O403" s="3"/>
      <c r="P403" s="3">
        <f t="shared" si="105"/>
        <v>2015.1</v>
      </c>
      <c r="Q403" s="3">
        <v>2015.1</v>
      </c>
      <c r="R403" s="2"/>
    </row>
    <row r="404" spans="1:18" ht="15.75">
      <c r="A404" s="2"/>
      <c r="B404" s="8"/>
      <c r="C404" s="74" t="s">
        <v>39</v>
      </c>
      <c r="D404" s="8" t="s">
        <v>32</v>
      </c>
      <c r="E404" s="8" t="s">
        <v>20</v>
      </c>
      <c r="F404" s="8" t="s">
        <v>196</v>
      </c>
      <c r="G404" s="8" t="s">
        <v>194</v>
      </c>
      <c r="H404" s="3"/>
      <c r="I404" s="3">
        <f>I405</f>
        <v>1509</v>
      </c>
      <c r="J404" s="3">
        <f t="shared" si="106"/>
        <v>1787.5</v>
      </c>
      <c r="K404" s="3">
        <f>K405</f>
        <v>1787.5</v>
      </c>
      <c r="L404" s="3">
        <f>L405</f>
        <v>0</v>
      </c>
      <c r="M404" s="3">
        <f t="shared" si="104"/>
        <v>1932.3</v>
      </c>
      <c r="N404" s="3">
        <f>N405</f>
        <v>1932.3</v>
      </c>
      <c r="O404" s="3">
        <f>O405</f>
        <v>0</v>
      </c>
      <c r="P404" s="3">
        <f t="shared" si="105"/>
        <v>2079.2</v>
      </c>
      <c r="Q404" s="3">
        <f>Q405</f>
        <v>2079.2</v>
      </c>
      <c r="R404" s="3">
        <f>R405</f>
        <v>0</v>
      </c>
    </row>
    <row r="405" spans="1:18" ht="38.25">
      <c r="A405" s="2"/>
      <c r="B405" s="8"/>
      <c r="C405" s="65" t="s">
        <v>315</v>
      </c>
      <c r="D405" s="8" t="s">
        <v>32</v>
      </c>
      <c r="E405" s="8" t="s">
        <v>20</v>
      </c>
      <c r="F405" s="8" t="s">
        <v>219</v>
      </c>
      <c r="G405" s="8" t="s">
        <v>194</v>
      </c>
      <c r="H405" s="3"/>
      <c r="I405" s="3">
        <f>I406</f>
        <v>1509</v>
      </c>
      <c r="J405" s="3">
        <f t="shared" si="106"/>
        <v>1787.5</v>
      </c>
      <c r="K405" s="3">
        <f>K406</f>
        <v>1787.5</v>
      </c>
      <c r="L405" s="3">
        <f>L406</f>
        <v>0</v>
      </c>
      <c r="M405" s="3">
        <f t="shared" si="104"/>
        <v>1932.3</v>
      </c>
      <c r="N405" s="3">
        <f>N406</f>
        <v>1932.3</v>
      </c>
      <c r="O405" s="3">
        <f>O406</f>
        <v>0</v>
      </c>
      <c r="P405" s="3">
        <f t="shared" si="105"/>
        <v>2079.2</v>
      </c>
      <c r="Q405" s="3">
        <f>Q406</f>
        <v>2079.2</v>
      </c>
      <c r="R405" s="3">
        <f>R406</f>
        <v>0</v>
      </c>
    </row>
    <row r="406" spans="1:18" ht="15.75">
      <c r="A406" s="2"/>
      <c r="B406" s="8"/>
      <c r="C406" s="65" t="s">
        <v>324</v>
      </c>
      <c r="D406" s="8" t="s">
        <v>32</v>
      </c>
      <c r="E406" s="8" t="s">
        <v>20</v>
      </c>
      <c r="F406" s="8" t="s">
        <v>219</v>
      </c>
      <c r="G406" s="8" t="s">
        <v>220</v>
      </c>
      <c r="H406" s="3"/>
      <c r="I406" s="3">
        <v>1509</v>
      </c>
      <c r="J406" s="3">
        <f t="shared" si="106"/>
        <v>1787.5</v>
      </c>
      <c r="K406" s="3">
        <v>1787.5</v>
      </c>
      <c r="L406" s="3"/>
      <c r="M406" s="3">
        <f t="shared" si="104"/>
        <v>1932.3</v>
      </c>
      <c r="N406" s="3">
        <v>1932.3</v>
      </c>
      <c r="O406" s="3"/>
      <c r="P406" s="3">
        <f t="shared" si="105"/>
        <v>2079.2</v>
      </c>
      <c r="Q406" s="3">
        <v>2079.2</v>
      </c>
      <c r="R406" s="2"/>
    </row>
    <row r="407" spans="1:18" ht="15.75">
      <c r="A407" s="2"/>
      <c r="B407" s="8"/>
      <c r="C407" s="74" t="s">
        <v>152</v>
      </c>
      <c r="D407" s="8" t="s">
        <v>23</v>
      </c>
      <c r="E407" s="8" t="s">
        <v>17</v>
      </c>
      <c r="F407" s="8" t="s">
        <v>196</v>
      </c>
      <c r="G407" s="8" t="s">
        <v>194</v>
      </c>
      <c r="H407" s="3">
        <v>6142.6</v>
      </c>
      <c r="I407" s="3"/>
      <c r="J407" s="3"/>
      <c r="K407" s="3"/>
      <c r="L407" s="3"/>
      <c r="M407" s="3"/>
      <c r="N407" s="3"/>
      <c r="O407" s="3"/>
      <c r="P407" s="3"/>
      <c r="Q407" s="3"/>
      <c r="R407" s="2"/>
    </row>
    <row r="408" spans="1:18" ht="15.75" hidden="1">
      <c r="A408" s="2"/>
      <c r="B408" s="8"/>
      <c r="C408" s="74"/>
      <c r="D408" s="8"/>
      <c r="E408" s="8"/>
      <c r="F408" s="8"/>
      <c r="G408" s="8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2"/>
    </row>
    <row r="409" spans="1:18" ht="15.75">
      <c r="A409" s="2"/>
      <c r="B409" s="8"/>
      <c r="C409" s="74" t="s">
        <v>141</v>
      </c>
      <c r="D409" s="8" t="s">
        <v>28</v>
      </c>
      <c r="E409" s="8" t="s">
        <v>17</v>
      </c>
      <c r="F409" s="8" t="s">
        <v>196</v>
      </c>
      <c r="G409" s="8" t="s">
        <v>194</v>
      </c>
      <c r="H409" s="3">
        <v>4016.3</v>
      </c>
      <c r="I409" s="3">
        <f>I410</f>
        <v>5047</v>
      </c>
      <c r="J409" s="3">
        <f aca="true" t="shared" si="107" ref="J409:R409">J410</f>
        <v>639</v>
      </c>
      <c r="K409" s="3">
        <f t="shared" si="107"/>
        <v>639</v>
      </c>
      <c r="L409" s="3">
        <f t="shared" si="107"/>
        <v>0</v>
      </c>
      <c r="M409" s="3">
        <f t="shared" si="107"/>
        <v>639</v>
      </c>
      <c r="N409" s="3">
        <f t="shared" si="107"/>
        <v>639</v>
      </c>
      <c r="O409" s="3">
        <f t="shared" si="107"/>
        <v>0</v>
      </c>
      <c r="P409" s="3">
        <f t="shared" si="107"/>
        <v>0</v>
      </c>
      <c r="Q409" s="3">
        <f t="shared" si="107"/>
        <v>0</v>
      </c>
      <c r="R409" s="3">
        <f t="shared" si="107"/>
        <v>0</v>
      </c>
    </row>
    <row r="410" spans="1:18" ht="15.75">
      <c r="A410" s="2"/>
      <c r="B410" s="8"/>
      <c r="C410" s="74" t="s">
        <v>67</v>
      </c>
      <c r="D410" s="8" t="s">
        <v>28</v>
      </c>
      <c r="E410" s="8" t="s">
        <v>27</v>
      </c>
      <c r="F410" s="8" t="s">
        <v>196</v>
      </c>
      <c r="G410" s="8" t="s">
        <v>194</v>
      </c>
      <c r="H410" s="3"/>
      <c r="I410" s="3">
        <f>I412+I414+I416+I418+I420+I422+I424+I426</f>
        <v>5047</v>
      </c>
      <c r="J410" s="3">
        <f>K410+L410</f>
        <v>639</v>
      </c>
      <c r="K410" s="3">
        <f>K412+K414+K416+K418+K420+K422+K424+K426</f>
        <v>639</v>
      </c>
      <c r="L410" s="3">
        <f>L412+L414+L416+L418+L420+L422+L424+L426</f>
        <v>0</v>
      </c>
      <c r="M410" s="3">
        <f>N410+O410</f>
        <v>639</v>
      </c>
      <c r="N410" s="3">
        <f>N412+N414+N416+N418+N420+N422+N424+N426</f>
        <v>639</v>
      </c>
      <c r="O410" s="3">
        <f>O412+O414+O416+O418+O420+O422+O424+O426</f>
        <v>0</v>
      </c>
      <c r="P410" s="3">
        <f aca="true" t="shared" si="108" ref="P410:P428">Q410+R410</f>
        <v>0</v>
      </c>
      <c r="Q410" s="3">
        <f>Q412+Q414+Q416+Q418+Q420+Q422+Q424+Q426</f>
        <v>0</v>
      </c>
      <c r="R410" s="3">
        <f>R412+R414+R416+R418+R420+R422+R424+R426</f>
        <v>0</v>
      </c>
    </row>
    <row r="411" spans="1:18" ht="15.75" hidden="1">
      <c r="A411" s="2"/>
      <c r="B411" s="8"/>
      <c r="C411" s="74"/>
      <c r="D411" s="8" t="s">
        <v>28</v>
      </c>
      <c r="E411" s="8" t="s">
        <v>27</v>
      </c>
      <c r="F411" s="8"/>
      <c r="G411" s="8"/>
      <c r="H411" s="3"/>
      <c r="I411" s="3"/>
      <c r="J411" s="3">
        <f aca="true" t="shared" si="109" ref="J411:J428">K411+L411</f>
        <v>0</v>
      </c>
      <c r="K411" s="3"/>
      <c r="L411" s="3"/>
      <c r="M411" s="3">
        <f aca="true" t="shared" si="110" ref="M411:M428">N411+O411</f>
        <v>0</v>
      </c>
      <c r="N411" s="3"/>
      <c r="O411" s="3"/>
      <c r="P411" s="3">
        <f t="shared" si="108"/>
        <v>0</v>
      </c>
      <c r="Q411" s="3"/>
      <c r="R411" s="2"/>
    </row>
    <row r="412" spans="1:18" ht="25.5">
      <c r="A412" s="2"/>
      <c r="B412" s="8"/>
      <c r="C412" s="62" t="s">
        <v>382</v>
      </c>
      <c r="D412" s="8" t="s">
        <v>28</v>
      </c>
      <c r="E412" s="8" t="s">
        <v>27</v>
      </c>
      <c r="F412" s="8" t="s">
        <v>291</v>
      </c>
      <c r="G412" s="8" t="s">
        <v>194</v>
      </c>
      <c r="H412" s="3"/>
      <c r="I412" s="3">
        <f>I413</f>
        <v>561.5</v>
      </c>
      <c r="J412" s="3">
        <f t="shared" si="109"/>
        <v>0</v>
      </c>
      <c r="K412" s="3"/>
      <c r="L412" s="3"/>
      <c r="M412" s="3">
        <f t="shared" si="110"/>
        <v>0</v>
      </c>
      <c r="N412" s="3"/>
      <c r="O412" s="3"/>
      <c r="P412" s="3">
        <f t="shared" si="108"/>
        <v>0</v>
      </c>
      <c r="Q412" s="3"/>
      <c r="R412" s="2"/>
    </row>
    <row r="413" spans="1:18" ht="51">
      <c r="A413" s="2"/>
      <c r="B413" s="8"/>
      <c r="C413" s="65" t="s">
        <v>381</v>
      </c>
      <c r="D413" s="8" t="s">
        <v>28</v>
      </c>
      <c r="E413" s="8" t="s">
        <v>27</v>
      </c>
      <c r="F413" s="8" t="s">
        <v>291</v>
      </c>
      <c r="G413" s="8" t="s">
        <v>292</v>
      </c>
      <c r="H413" s="3"/>
      <c r="I413" s="3">
        <v>561.5</v>
      </c>
      <c r="J413" s="3">
        <f t="shared" si="109"/>
        <v>0</v>
      </c>
      <c r="K413" s="3"/>
      <c r="L413" s="3"/>
      <c r="M413" s="3">
        <f t="shared" si="110"/>
        <v>0</v>
      </c>
      <c r="N413" s="3"/>
      <c r="O413" s="3"/>
      <c r="P413" s="3">
        <f t="shared" si="108"/>
        <v>0</v>
      </c>
      <c r="Q413" s="3"/>
      <c r="R413" s="2"/>
    </row>
    <row r="414" spans="1:18" ht="25.5">
      <c r="A414" s="2"/>
      <c r="B414" s="8"/>
      <c r="C414" s="62" t="s">
        <v>396</v>
      </c>
      <c r="D414" s="8" t="s">
        <v>28</v>
      </c>
      <c r="E414" s="8" t="s">
        <v>27</v>
      </c>
      <c r="F414" s="8" t="s">
        <v>290</v>
      </c>
      <c r="G414" s="8" t="s">
        <v>194</v>
      </c>
      <c r="H414" s="3"/>
      <c r="I414" s="3">
        <f>I415</f>
        <v>816.5</v>
      </c>
      <c r="J414" s="3">
        <f t="shared" si="109"/>
        <v>0</v>
      </c>
      <c r="K414" s="3"/>
      <c r="L414" s="3"/>
      <c r="M414" s="3">
        <f t="shared" si="110"/>
        <v>0</v>
      </c>
      <c r="N414" s="3"/>
      <c r="O414" s="3"/>
      <c r="P414" s="3">
        <f t="shared" si="108"/>
        <v>0</v>
      </c>
      <c r="Q414" s="3"/>
      <c r="R414" s="2"/>
    </row>
    <row r="415" spans="1:18" ht="25.5">
      <c r="A415" s="2"/>
      <c r="B415" s="8"/>
      <c r="C415" s="65" t="s">
        <v>383</v>
      </c>
      <c r="D415" s="8" t="s">
        <v>28</v>
      </c>
      <c r="E415" s="8" t="s">
        <v>27</v>
      </c>
      <c r="F415" s="8" t="s">
        <v>290</v>
      </c>
      <c r="G415" s="8" t="s">
        <v>284</v>
      </c>
      <c r="H415" s="3"/>
      <c r="I415" s="3">
        <v>816.5</v>
      </c>
      <c r="J415" s="3">
        <f t="shared" si="109"/>
        <v>0</v>
      </c>
      <c r="K415" s="3"/>
      <c r="L415" s="3"/>
      <c r="M415" s="3">
        <f t="shared" si="110"/>
        <v>0</v>
      </c>
      <c r="N415" s="3"/>
      <c r="O415" s="3"/>
      <c r="P415" s="3">
        <f t="shared" si="108"/>
        <v>0</v>
      </c>
      <c r="Q415" s="3"/>
      <c r="R415" s="2"/>
    </row>
    <row r="416" spans="1:18" ht="15.75">
      <c r="A416" s="2"/>
      <c r="B416" s="8"/>
      <c r="C416" s="65" t="s">
        <v>384</v>
      </c>
      <c r="D416" s="8" t="s">
        <v>28</v>
      </c>
      <c r="E416" s="8" t="s">
        <v>27</v>
      </c>
      <c r="F416" s="8" t="s">
        <v>289</v>
      </c>
      <c r="G416" s="8" t="s">
        <v>194</v>
      </c>
      <c r="H416" s="3"/>
      <c r="I416" s="3">
        <f>I417</f>
        <v>20</v>
      </c>
      <c r="J416" s="3">
        <f t="shared" si="109"/>
        <v>0</v>
      </c>
      <c r="K416" s="3"/>
      <c r="L416" s="3"/>
      <c r="M416" s="3">
        <f t="shared" si="110"/>
        <v>0</v>
      </c>
      <c r="N416" s="3"/>
      <c r="O416" s="3"/>
      <c r="P416" s="3">
        <f t="shared" si="108"/>
        <v>0</v>
      </c>
      <c r="Q416" s="3"/>
      <c r="R416" s="2"/>
    </row>
    <row r="417" spans="1:18" ht="15.75">
      <c r="A417" s="2"/>
      <c r="B417" s="8"/>
      <c r="C417" s="65" t="s">
        <v>94</v>
      </c>
      <c r="D417" s="8" t="s">
        <v>28</v>
      </c>
      <c r="E417" s="8" t="s">
        <v>27</v>
      </c>
      <c r="F417" s="8" t="s">
        <v>289</v>
      </c>
      <c r="G417" s="8" t="s">
        <v>224</v>
      </c>
      <c r="H417" s="3"/>
      <c r="I417" s="3">
        <v>20</v>
      </c>
      <c r="J417" s="3">
        <f t="shared" si="109"/>
        <v>0</v>
      </c>
      <c r="K417" s="3"/>
      <c r="L417" s="3"/>
      <c r="M417" s="3">
        <f t="shared" si="110"/>
        <v>0</v>
      </c>
      <c r="N417" s="3"/>
      <c r="O417" s="3"/>
      <c r="P417" s="3">
        <f t="shared" si="108"/>
        <v>0</v>
      </c>
      <c r="Q417" s="3"/>
      <c r="R417" s="2"/>
    </row>
    <row r="418" spans="1:18" ht="178.5">
      <c r="A418" s="2"/>
      <c r="B418" s="8"/>
      <c r="C418" s="65" t="s">
        <v>385</v>
      </c>
      <c r="D418" s="8" t="s">
        <v>28</v>
      </c>
      <c r="E418" s="8" t="s">
        <v>27</v>
      </c>
      <c r="F418" s="8" t="s">
        <v>288</v>
      </c>
      <c r="G418" s="8" t="s">
        <v>194</v>
      </c>
      <c r="H418" s="3"/>
      <c r="I418" s="3">
        <f>I419</f>
        <v>1134</v>
      </c>
      <c r="J418" s="3">
        <f t="shared" si="109"/>
        <v>0</v>
      </c>
      <c r="K418" s="3"/>
      <c r="L418" s="3"/>
      <c r="M418" s="3">
        <f t="shared" si="110"/>
        <v>0</v>
      </c>
      <c r="N418" s="3"/>
      <c r="O418" s="3"/>
      <c r="P418" s="3">
        <f t="shared" si="108"/>
        <v>0</v>
      </c>
      <c r="Q418" s="3"/>
      <c r="R418" s="2"/>
    </row>
    <row r="419" spans="1:18" ht="15.75">
      <c r="A419" s="2"/>
      <c r="B419" s="8"/>
      <c r="C419" s="65" t="s">
        <v>332</v>
      </c>
      <c r="D419" s="8" t="s">
        <v>28</v>
      </c>
      <c r="E419" s="8" t="s">
        <v>27</v>
      </c>
      <c r="F419" s="8" t="s">
        <v>288</v>
      </c>
      <c r="G419" s="8" t="s">
        <v>249</v>
      </c>
      <c r="H419" s="3"/>
      <c r="I419" s="3">
        <v>1134</v>
      </c>
      <c r="J419" s="3">
        <f t="shared" si="109"/>
        <v>0</v>
      </c>
      <c r="K419" s="3"/>
      <c r="L419" s="3"/>
      <c r="M419" s="3">
        <f t="shared" si="110"/>
        <v>0</v>
      </c>
      <c r="N419" s="3"/>
      <c r="O419" s="3"/>
      <c r="P419" s="3">
        <f t="shared" si="108"/>
        <v>0</v>
      </c>
      <c r="Q419" s="3"/>
      <c r="R419" s="2"/>
    </row>
    <row r="420" spans="1:18" ht="51.75">
      <c r="A420" s="2"/>
      <c r="B420" s="8"/>
      <c r="C420" s="75" t="s">
        <v>386</v>
      </c>
      <c r="D420" s="8" t="s">
        <v>28</v>
      </c>
      <c r="E420" s="8" t="s">
        <v>27</v>
      </c>
      <c r="F420" s="8" t="s">
        <v>287</v>
      </c>
      <c r="G420" s="8" t="s">
        <v>194</v>
      </c>
      <c r="H420" s="3"/>
      <c r="I420" s="3">
        <f>I421</f>
        <v>426.4</v>
      </c>
      <c r="J420" s="3">
        <f t="shared" si="109"/>
        <v>0</v>
      </c>
      <c r="K420" s="3"/>
      <c r="L420" s="3"/>
      <c r="M420" s="3">
        <f t="shared" si="110"/>
        <v>0</v>
      </c>
      <c r="N420" s="3"/>
      <c r="O420" s="3"/>
      <c r="P420" s="3">
        <f t="shared" si="108"/>
        <v>0</v>
      </c>
      <c r="Q420" s="3"/>
      <c r="R420" s="2"/>
    </row>
    <row r="421" spans="1:18" ht="15.75">
      <c r="A421" s="2"/>
      <c r="B421" s="8"/>
      <c r="C421" s="75" t="s">
        <v>332</v>
      </c>
      <c r="D421" s="8" t="s">
        <v>28</v>
      </c>
      <c r="E421" s="8" t="s">
        <v>27</v>
      </c>
      <c r="F421" s="8" t="s">
        <v>287</v>
      </c>
      <c r="G421" s="8" t="s">
        <v>249</v>
      </c>
      <c r="H421" s="3"/>
      <c r="I421" s="3">
        <v>426.4</v>
      </c>
      <c r="J421" s="3">
        <f t="shared" si="109"/>
        <v>0</v>
      </c>
      <c r="K421" s="3"/>
      <c r="L421" s="3"/>
      <c r="M421" s="3">
        <f t="shared" si="110"/>
        <v>0</v>
      </c>
      <c r="N421" s="3"/>
      <c r="O421" s="3"/>
      <c r="P421" s="3">
        <f t="shared" si="108"/>
        <v>0</v>
      </c>
      <c r="Q421" s="3"/>
      <c r="R421" s="2"/>
    </row>
    <row r="422" spans="1:18" ht="51">
      <c r="A422" s="2"/>
      <c r="B422" s="8"/>
      <c r="C422" s="65" t="s">
        <v>387</v>
      </c>
      <c r="D422" s="8" t="s">
        <v>28</v>
      </c>
      <c r="E422" s="8" t="s">
        <v>27</v>
      </c>
      <c r="F422" s="8" t="s">
        <v>286</v>
      </c>
      <c r="G422" s="8" t="s">
        <v>194</v>
      </c>
      <c r="H422" s="3"/>
      <c r="I422" s="3">
        <f>I423</f>
        <v>196.6</v>
      </c>
      <c r="J422" s="3">
        <f t="shared" si="109"/>
        <v>0</v>
      </c>
      <c r="K422" s="3"/>
      <c r="L422" s="3"/>
      <c r="M422" s="3">
        <f t="shared" si="110"/>
        <v>0</v>
      </c>
      <c r="N422" s="3"/>
      <c r="O422" s="3"/>
      <c r="P422" s="3">
        <f t="shared" si="108"/>
        <v>0</v>
      </c>
      <c r="Q422" s="3"/>
      <c r="R422" s="2"/>
    </row>
    <row r="423" spans="1:18" ht="25.5">
      <c r="A423" s="2"/>
      <c r="B423" s="8"/>
      <c r="C423" s="65" t="s">
        <v>383</v>
      </c>
      <c r="D423" s="8" t="s">
        <v>28</v>
      </c>
      <c r="E423" s="8" t="s">
        <v>27</v>
      </c>
      <c r="F423" s="8" t="s">
        <v>286</v>
      </c>
      <c r="G423" s="8" t="s">
        <v>284</v>
      </c>
      <c r="H423" s="3"/>
      <c r="I423" s="3">
        <v>196.6</v>
      </c>
      <c r="J423" s="3">
        <f t="shared" si="109"/>
        <v>0</v>
      </c>
      <c r="K423" s="3"/>
      <c r="L423" s="3"/>
      <c r="M423" s="3">
        <f t="shared" si="110"/>
        <v>0</v>
      </c>
      <c r="N423" s="3"/>
      <c r="O423" s="3"/>
      <c r="P423" s="3">
        <f t="shared" si="108"/>
        <v>0</v>
      </c>
      <c r="Q423" s="3"/>
      <c r="R423" s="2"/>
    </row>
    <row r="424" spans="1:18" ht="25.5">
      <c r="A424" s="2"/>
      <c r="B424" s="8"/>
      <c r="C424" s="65" t="s">
        <v>388</v>
      </c>
      <c r="D424" s="8" t="s">
        <v>28</v>
      </c>
      <c r="E424" s="8" t="s">
        <v>27</v>
      </c>
      <c r="F424" s="8" t="s">
        <v>285</v>
      </c>
      <c r="G424" s="8" t="s">
        <v>194</v>
      </c>
      <c r="H424" s="3"/>
      <c r="I424" s="3">
        <f>I425</f>
        <v>1340</v>
      </c>
      <c r="J424" s="3">
        <f t="shared" si="109"/>
        <v>0</v>
      </c>
      <c r="K424" s="3"/>
      <c r="L424" s="3"/>
      <c r="M424" s="3">
        <f t="shared" si="110"/>
        <v>0</v>
      </c>
      <c r="N424" s="3"/>
      <c r="O424" s="3"/>
      <c r="P424" s="3">
        <f t="shared" si="108"/>
        <v>0</v>
      </c>
      <c r="Q424" s="3"/>
      <c r="R424" s="2"/>
    </row>
    <row r="425" spans="1:18" ht="15.75">
      <c r="A425" s="2"/>
      <c r="B425" s="8"/>
      <c r="C425" s="65" t="s">
        <v>301</v>
      </c>
      <c r="D425" s="8" t="s">
        <v>28</v>
      </c>
      <c r="E425" s="8" t="s">
        <v>27</v>
      </c>
      <c r="F425" s="8" t="s">
        <v>285</v>
      </c>
      <c r="G425" s="8" t="s">
        <v>195</v>
      </c>
      <c r="H425" s="3"/>
      <c r="I425" s="3">
        <v>1340</v>
      </c>
      <c r="J425" s="3">
        <f t="shared" si="109"/>
        <v>0</v>
      </c>
      <c r="K425" s="3"/>
      <c r="L425" s="3"/>
      <c r="M425" s="3">
        <f t="shared" si="110"/>
        <v>0</v>
      </c>
      <c r="N425" s="3"/>
      <c r="O425" s="3"/>
      <c r="P425" s="3">
        <f t="shared" si="108"/>
        <v>0</v>
      </c>
      <c r="Q425" s="3"/>
      <c r="R425" s="2"/>
    </row>
    <row r="426" spans="1:18" ht="51">
      <c r="A426" s="2"/>
      <c r="B426" s="8"/>
      <c r="C426" s="65" t="s">
        <v>389</v>
      </c>
      <c r="D426" s="8" t="s">
        <v>28</v>
      </c>
      <c r="E426" s="8" t="s">
        <v>27</v>
      </c>
      <c r="F426" s="8" t="s">
        <v>283</v>
      </c>
      <c r="G426" s="8" t="s">
        <v>194</v>
      </c>
      <c r="H426" s="3"/>
      <c r="I426" s="3">
        <f>I427</f>
        <v>552</v>
      </c>
      <c r="J426" s="3">
        <f>K426+L426</f>
        <v>639</v>
      </c>
      <c r="K426" s="3">
        <f>K427+K428</f>
        <v>639</v>
      </c>
      <c r="L426" s="3">
        <f>L427+L428</f>
        <v>0</v>
      </c>
      <c r="M426" s="3">
        <f t="shared" si="110"/>
        <v>639</v>
      </c>
      <c r="N426" s="3">
        <f>N427+N428</f>
        <v>639</v>
      </c>
      <c r="O426" s="3">
        <f>O427+O428</f>
        <v>0</v>
      </c>
      <c r="P426" s="3">
        <f t="shared" si="108"/>
        <v>0</v>
      </c>
      <c r="Q426" s="3">
        <f>Q427+Q428</f>
        <v>0</v>
      </c>
      <c r="R426" s="3">
        <f>R427+R428</f>
        <v>0</v>
      </c>
    </row>
    <row r="427" spans="1:18" ht="25.5">
      <c r="A427" s="2"/>
      <c r="B427" s="8"/>
      <c r="C427" s="65" t="s">
        <v>383</v>
      </c>
      <c r="D427" s="8" t="s">
        <v>28</v>
      </c>
      <c r="E427" s="8" t="s">
        <v>27</v>
      </c>
      <c r="F427" s="8" t="s">
        <v>283</v>
      </c>
      <c r="G427" s="8" t="s">
        <v>284</v>
      </c>
      <c r="H427" s="3"/>
      <c r="I427" s="3">
        <v>552</v>
      </c>
      <c r="J427" s="3">
        <f t="shared" si="109"/>
        <v>0</v>
      </c>
      <c r="K427" s="3"/>
      <c r="L427" s="3"/>
      <c r="M427" s="3">
        <f t="shared" si="110"/>
        <v>639</v>
      </c>
      <c r="N427" s="3">
        <v>639</v>
      </c>
      <c r="O427" s="3"/>
      <c r="P427" s="3">
        <f t="shared" si="108"/>
        <v>0</v>
      </c>
      <c r="Q427" s="3"/>
      <c r="R427" s="2"/>
    </row>
    <row r="428" spans="1:18" ht="25.5">
      <c r="A428" s="2"/>
      <c r="B428" s="8"/>
      <c r="C428" s="62" t="s">
        <v>299</v>
      </c>
      <c r="D428" s="8" t="s">
        <v>28</v>
      </c>
      <c r="E428" s="8" t="s">
        <v>27</v>
      </c>
      <c r="F428" s="8" t="s">
        <v>283</v>
      </c>
      <c r="G428" s="8" t="s">
        <v>204</v>
      </c>
      <c r="H428" s="3"/>
      <c r="I428" s="3"/>
      <c r="J428" s="3">
        <f t="shared" si="109"/>
        <v>639</v>
      </c>
      <c r="K428" s="3">
        <v>639</v>
      </c>
      <c r="L428" s="3"/>
      <c r="M428" s="3">
        <f t="shared" si="110"/>
        <v>0</v>
      </c>
      <c r="N428" s="3"/>
      <c r="O428" s="3"/>
      <c r="P428" s="3">
        <f t="shared" si="108"/>
        <v>0</v>
      </c>
      <c r="Q428" s="3"/>
      <c r="R428" s="2"/>
    </row>
    <row r="429" spans="1:18" ht="15.75">
      <c r="A429" s="2"/>
      <c r="B429" s="8"/>
      <c r="C429" s="9" t="s">
        <v>104</v>
      </c>
      <c r="D429" s="8"/>
      <c r="E429" s="8"/>
      <c r="F429" s="8"/>
      <c r="G429" s="8"/>
      <c r="H429" s="4">
        <f>H311+H330+H332+H354+H388+H399+H407+H409</f>
        <v>27442.199999999993</v>
      </c>
      <c r="I429" s="4">
        <f aca="true" t="shared" si="111" ref="I429:R429">I311+I330+I332+I354+I388+I399+I407+I409+I393</f>
        <v>52682.49999999999</v>
      </c>
      <c r="J429" s="4">
        <f t="shared" si="111"/>
        <v>30943.800000000003</v>
      </c>
      <c r="K429" s="4">
        <f t="shared" si="111"/>
        <v>27438</v>
      </c>
      <c r="L429" s="4">
        <f t="shared" si="111"/>
        <v>3505.7999999999997</v>
      </c>
      <c r="M429" s="4">
        <f t="shared" si="111"/>
        <v>43542.299999999996</v>
      </c>
      <c r="N429" s="4">
        <f t="shared" si="111"/>
        <v>42349.899999999994</v>
      </c>
      <c r="O429" s="4">
        <f t="shared" si="111"/>
        <v>1192.4</v>
      </c>
      <c r="P429" s="4">
        <f t="shared" si="111"/>
        <v>43103.50000000001</v>
      </c>
      <c r="Q429" s="4">
        <f t="shared" si="111"/>
        <v>41023</v>
      </c>
      <c r="R429" s="4">
        <f t="shared" si="111"/>
        <v>2080.5</v>
      </c>
    </row>
    <row r="430" spans="1:18" s="11" customFormat="1" ht="15.75">
      <c r="A430" s="5"/>
      <c r="B430" s="6"/>
      <c r="C430" s="9" t="s">
        <v>137</v>
      </c>
      <c r="D430" s="6"/>
      <c r="E430" s="6"/>
      <c r="F430" s="6"/>
      <c r="G430" s="6"/>
      <c r="H430" s="4"/>
      <c r="I430" s="4">
        <v>12056.2</v>
      </c>
      <c r="J430" s="4">
        <v>1183</v>
      </c>
      <c r="K430" s="4">
        <v>1183</v>
      </c>
      <c r="L430" s="4"/>
      <c r="M430" s="4">
        <f>N430+O430</f>
        <v>1296</v>
      </c>
      <c r="N430" s="4">
        <v>1296</v>
      </c>
      <c r="O430" s="4"/>
      <c r="P430" s="4">
        <v>0</v>
      </c>
      <c r="Q430" s="4"/>
      <c r="R430" s="5"/>
    </row>
    <row r="431" spans="1:18" ht="15.75">
      <c r="A431" s="2"/>
      <c r="B431" s="8"/>
      <c r="C431" s="74"/>
      <c r="D431" s="8"/>
      <c r="E431" s="8"/>
      <c r="F431" s="8"/>
      <c r="G431" s="8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2"/>
    </row>
    <row r="432" spans="1:18" ht="47.25">
      <c r="A432" s="2">
        <v>10</v>
      </c>
      <c r="B432" s="6" t="s">
        <v>189</v>
      </c>
      <c r="C432" s="7" t="s">
        <v>73</v>
      </c>
      <c r="D432" s="8"/>
      <c r="E432" s="8"/>
      <c r="F432" s="8"/>
      <c r="G432" s="8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2"/>
    </row>
    <row r="433" spans="1:18" ht="15.75">
      <c r="A433" s="2"/>
      <c r="B433" s="6"/>
      <c r="C433" s="74" t="s">
        <v>149</v>
      </c>
      <c r="D433" s="8" t="s">
        <v>14</v>
      </c>
      <c r="E433" s="8" t="s">
        <v>17</v>
      </c>
      <c r="F433" s="8" t="s">
        <v>196</v>
      </c>
      <c r="G433" s="8" t="s">
        <v>194</v>
      </c>
      <c r="H433" s="3">
        <v>1815.2</v>
      </c>
      <c r="I433" s="3">
        <f>I434</f>
        <v>2668.6</v>
      </c>
      <c r="J433" s="3">
        <f aca="true" t="shared" si="112" ref="J433:R433">J434</f>
        <v>3008.5</v>
      </c>
      <c r="K433" s="3">
        <f t="shared" si="112"/>
        <v>1347.7</v>
      </c>
      <c r="L433" s="3">
        <f t="shared" si="112"/>
        <v>1660.8</v>
      </c>
      <c r="M433" s="3">
        <f t="shared" si="112"/>
        <v>3489.1</v>
      </c>
      <c r="N433" s="3">
        <f t="shared" si="112"/>
        <v>3069</v>
      </c>
      <c r="O433" s="3">
        <f t="shared" si="112"/>
        <v>420.1</v>
      </c>
      <c r="P433" s="3">
        <f t="shared" si="112"/>
        <v>3697.5999999999995</v>
      </c>
      <c r="Q433" s="3">
        <f t="shared" si="112"/>
        <v>3130.2999999999997</v>
      </c>
      <c r="R433" s="2">
        <f t="shared" si="112"/>
        <v>567.3</v>
      </c>
    </row>
    <row r="434" spans="1:18" ht="15.75">
      <c r="A434" s="2"/>
      <c r="B434" s="8"/>
      <c r="C434" s="74" t="s">
        <v>63</v>
      </c>
      <c r="D434" s="8" t="s">
        <v>14</v>
      </c>
      <c r="E434" s="8" t="s">
        <v>46</v>
      </c>
      <c r="F434" s="8" t="s">
        <v>196</v>
      </c>
      <c r="G434" s="8" t="s">
        <v>194</v>
      </c>
      <c r="H434" s="3"/>
      <c r="I434" s="3">
        <f>I436+I438+I440</f>
        <v>2668.6</v>
      </c>
      <c r="J434" s="3">
        <f>K434+L434</f>
        <v>3008.5</v>
      </c>
      <c r="K434" s="3">
        <f>K436+K438</f>
        <v>1347.7</v>
      </c>
      <c r="L434" s="3">
        <f>L436+L438</f>
        <v>1660.8</v>
      </c>
      <c r="M434" s="3">
        <f>N434+O434</f>
        <v>3489.1</v>
      </c>
      <c r="N434" s="3">
        <f>N436+N438</f>
        <v>3069</v>
      </c>
      <c r="O434" s="3">
        <f>O436+O438</f>
        <v>420.1</v>
      </c>
      <c r="P434" s="3">
        <f>Q434+R434</f>
        <v>3697.5999999999995</v>
      </c>
      <c r="Q434" s="3">
        <f>Q436+Q438</f>
        <v>3130.2999999999997</v>
      </c>
      <c r="R434" s="3">
        <f>R436+R438</f>
        <v>567.3</v>
      </c>
    </row>
    <row r="435" spans="1:18" ht="15.75" hidden="1">
      <c r="A435" s="2"/>
      <c r="B435" s="8"/>
      <c r="C435" s="74"/>
      <c r="D435" s="8" t="s">
        <v>14</v>
      </c>
      <c r="E435" s="8" t="s">
        <v>46</v>
      </c>
      <c r="F435" s="8"/>
      <c r="G435" s="8"/>
      <c r="H435" s="3"/>
      <c r="I435" s="3"/>
      <c r="J435" s="3">
        <f aca="true" t="shared" si="113" ref="J435:J441">K435+L435</f>
        <v>0</v>
      </c>
      <c r="K435" s="3"/>
      <c r="L435" s="3"/>
      <c r="M435" s="3">
        <f aca="true" t="shared" si="114" ref="M435:M441">N435+O435</f>
        <v>0</v>
      </c>
      <c r="N435" s="3"/>
      <c r="O435" s="3"/>
      <c r="P435" s="3">
        <f aca="true" t="shared" si="115" ref="P435:P441">Q435+R435</f>
        <v>0</v>
      </c>
      <c r="Q435" s="3"/>
      <c r="R435" s="2"/>
    </row>
    <row r="436" spans="1:18" ht="15.75">
      <c r="A436" s="2"/>
      <c r="B436" s="8"/>
      <c r="C436" s="68" t="s">
        <v>325</v>
      </c>
      <c r="D436" s="8" t="s">
        <v>14</v>
      </c>
      <c r="E436" s="8" t="s">
        <v>46</v>
      </c>
      <c r="F436" s="8" t="s">
        <v>222</v>
      </c>
      <c r="G436" s="8" t="s">
        <v>194</v>
      </c>
      <c r="H436" s="3"/>
      <c r="I436" s="3">
        <f>I437</f>
        <v>2364.6</v>
      </c>
      <c r="J436" s="3">
        <f t="shared" si="113"/>
        <v>2508.5</v>
      </c>
      <c r="K436" s="3">
        <f>K437</f>
        <v>847.7</v>
      </c>
      <c r="L436" s="3">
        <f>L437</f>
        <v>1660.8</v>
      </c>
      <c r="M436" s="3">
        <f t="shared" si="114"/>
        <v>2948.6</v>
      </c>
      <c r="N436" s="3">
        <f>N437</f>
        <v>2528.5</v>
      </c>
      <c r="O436" s="3">
        <f>O437</f>
        <v>420.1</v>
      </c>
      <c r="P436" s="3">
        <f t="shared" si="115"/>
        <v>3116</v>
      </c>
      <c r="Q436" s="3">
        <f>Q437</f>
        <v>2548.7</v>
      </c>
      <c r="R436" s="3">
        <f>R437</f>
        <v>567.3</v>
      </c>
    </row>
    <row r="437" spans="1:18" ht="25.5">
      <c r="A437" s="2"/>
      <c r="B437" s="8"/>
      <c r="C437" s="68" t="s">
        <v>299</v>
      </c>
      <c r="D437" s="8" t="s">
        <v>14</v>
      </c>
      <c r="E437" s="8" t="s">
        <v>46</v>
      </c>
      <c r="F437" s="8" t="s">
        <v>222</v>
      </c>
      <c r="G437" s="8" t="s">
        <v>204</v>
      </c>
      <c r="H437" s="3"/>
      <c r="I437" s="3">
        <v>2364.6</v>
      </c>
      <c r="J437" s="3">
        <f t="shared" si="113"/>
        <v>2508.5</v>
      </c>
      <c r="K437" s="3">
        <v>847.7</v>
      </c>
      <c r="L437" s="3">
        <v>1660.8</v>
      </c>
      <c r="M437" s="3">
        <f t="shared" si="114"/>
        <v>2948.6</v>
      </c>
      <c r="N437" s="3">
        <v>2528.5</v>
      </c>
      <c r="O437" s="3">
        <v>420.1</v>
      </c>
      <c r="P437" s="3">
        <f t="shared" si="115"/>
        <v>3116</v>
      </c>
      <c r="Q437" s="3">
        <v>2548.7</v>
      </c>
      <c r="R437" s="2">
        <v>567.3</v>
      </c>
    </row>
    <row r="438" spans="1:18" ht="51.75" customHeight="1">
      <c r="A438" s="2"/>
      <c r="B438" s="8"/>
      <c r="C438" s="84" t="s">
        <v>397</v>
      </c>
      <c r="D438" s="8" t="s">
        <v>14</v>
      </c>
      <c r="E438" s="8" t="s">
        <v>46</v>
      </c>
      <c r="F438" s="8" t="s">
        <v>259</v>
      </c>
      <c r="G438" s="8" t="s">
        <v>194</v>
      </c>
      <c r="H438" s="3"/>
      <c r="I438" s="3">
        <f>I439</f>
        <v>60</v>
      </c>
      <c r="J438" s="3">
        <f t="shared" si="113"/>
        <v>500</v>
      </c>
      <c r="K438" s="3">
        <f>K439</f>
        <v>500</v>
      </c>
      <c r="L438" s="3">
        <f>L439</f>
        <v>0</v>
      </c>
      <c r="M438" s="3">
        <f t="shared" si="114"/>
        <v>540.5</v>
      </c>
      <c r="N438" s="3">
        <f>N439</f>
        <v>540.5</v>
      </c>
      <c r="O438" s="3">
        <f>O439</f>
        <v>0</v>
      </c>
      <c r="P438" s="3">
        <f t="shared" si="115"/>
        <v>581.6</v>
      </c>
      <c r="Q438" s="3">
        <f>Q439</f>
        <v>581.6</v>
      </c>
      <c r="R438" s="3">
        <f>R439</f>
        <v>0</v>
      </c>
    </row>
    <row r="439" spans="1:18" ht="25.5">
      <c r="A439" s="2"/>
      <c r="B439" s="8"/>
      <c r="C439" s="68" t="s">
        <v>299</v>
      </c>
      <c r="D439" s="8" t="s">
        <v>14</v>
      </c>
      <c r="E439" s="8" t="s">
        <v>46</v>
      </c>
      <c r="F439" s="8" t="s">
        <v>259</v>
      </c>
      <c r="G439" s="8" t="s">
        <v>204</v>
      </c>
      <c r="H439" s="3"/>
      <c r="I439" s="3">
        <v>60</v>
      </c>
      <c r="J439" s="3">
        <f t="shared" si="113"/>
        <v>500</v>
      </c>
      <c r="K439" s="3">
        <v>500</v>
      </c>
      <c r="L439" s="3"/>
      <c r="M439" s="3">
        <f t="shared" si="114"/>
        <v>540.5</v>
      </c>
      <c r="N439" s="3">
        <v>540.5</v>
      </c>
      <c r="O439" s="3"/>
      <c r="P439" s="3">
        <f t="shared" si="115"/>
        <v>581.6</v>
      </c>
      <c r="Q439" s="3">
        <v>581.6</v>
      </c>
      <c r="R439" s="2"/>
    </row>
    <row r="440" spans="1:18" ht="25.5">
      <c r="A440" s="2"/>
      <c r="B440" s="8"/>
      <c r="C440" s="68" t="s">
        <v>334</v>
      </c>
      <c r="D440" s="8" t="s">
        <v>14</v>
      </c>
      <c r="E440" s="8" t="s">
        <v>46</v>
      </c>
      <c r="F440" s="8" t="s">
        <v>225</v>
      </c>
      <c r="G440" s="8" t="s">
        <v>194</v>
      </c>
      <c r="H440" s="3"/>
      <c r="I440" s="3">
        <f>I441</f>
        <v>244</v>
      </c>
      <c r="J440" s="3">
        <f t="shared" si="113"/>
        <v>0</v>
      </c>
      <c r="K440" s="3"/>
      <c r="L440" s="3"/>
      <c r="M440" s="3">
        <f t="shared" si="114"/>
        <v>0</v>
      </c>
      <c r="N440" s="3"/>
      <c r="O440" s="3"/>
      <c r="P440" s="3">
        <f t="shared" si="115"/>
        <v>0</v>
      </c>
      <c r="Q440" s="3"/>
      <c r="R440" s="2"/>
    </row>
    <row r="441" spans="1:18" ht="25.5">
      <c r="A441" s="2"/>
      <c r="B441" s="8"/>
      <c r="C441" s="68" t="s">
        <v>299</v>
      </c>
      <c r="D441" s="8" t="s">
        <v>14</v>
      </c>
      <c r="E441" s="8" t="s">
        <v>46</v>
      </c>
      <c r="F441" s="8" t="s">
        <v>225</v>
      </c>
      <c r="G441" s="8" t="s">
        <v>204</v>
      </c>
      <c r="H441" s="3"/>
      <c r="I441" s="3">
        <v>244</v>
      </c>
      <c r="J441" s="3">
        <f t="shared" si="113"/>
        <v>0</v>
      </c>
      <c r="K441" s="3"/>
      <c r="L441" s="3"/>
      <c r="M441" s="3">
        <f t="shared" si="114"/>
        <v>0</v>
      </c>
      <c r="N441" s="3"/>
      <c r="O441" s="3"/>
      <c r="P441" s="3">
        <f t="shared" si="115"/>
        <v>0</v>
      </c>
      <c r="Q441" s="3"/>
      <c r="R441" s="2"/>
    </row>
    <row r="442" spans="1:18" ht="15.75">
      <c r="A442" s="2"/>
      <c r="B442" s="8"/>
      <c r="C442" s="74" t="s">
        <v>145</v>
      </c>
      <c r="D442" s="8" t="s">
        <v>20</v>
      </c>
      <c r="E442" s="8" t="s">
        <v>17</v>
      </c>
      <c r="F442" s="8" t="s">
        <v>196</v>
      </c>
      <c r="G442" s="8" t="s">
        <v>194</v>
      </c>
      <c r="H442" s="3">
        <v>29.9</v>
      </c>
      <c r="I442" s="3">
        <f>I444</f>
        <v>15</v>
      </c>
      <c r="J442" s="3">
        <f aca="true" t="shared" si="116" ref="J442:R442">J444</f>
        <v>0</v>
      </c>
      <c r="K442" s="3">
        <f t="shared" si="116"/>
        <v>0</v>
      </c>
      <c r="L442" s="3">
        <f t="shared" si="116"/>
        <v>0</v>
      </c>
      <c r="M442" s="3">
        <f t="shared" si="116"/>
        <v>0</v>
      </c>
      <c r="N442" s="3">
        <f t="shared" si="116"/>
        <v>0</v>
      </c>
      <c r="O442" s="3">
        <f t="shared" si="116"/>
        <v>0</v>
      </c>
      <c r="P442" s="3">
        <f t="shared" si="116"/>
        <v>0</v>
      </c>
      <c r="Q442" s="3">
        <f t="shared" si="116"/>
        <v>0</v>
      </c>
      <c r="R442" s="2">
        <f t="shared" si="116"/>
        <v>0</v>
      </c>
    </row>
    <row r="443" spans="1:18" ht="15.75" hidden="1">
      <c r="A443" s="2"/>
      <c r="B443" s="8"/>
      <c r="C443" s="74"/>
      <c r="D443" s="8"/>
      <c r="E443" s="8"/>
      <c r="F443" s="8" t="s">
        <v>196</v>
      </c>
      <c r="G443" s="8" t="s">
        <v>194</v>
      </c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2"/>
    </row>
    <row r="444" spans="1:18" ht="15.75">
      <c r="A444" s="2"/>
      <c r="B444" s="8"/>
      <c r="C444" s="74" t="s">
        <v>149</v>
      </c>
      <c r="D444" s="8" t="s">
        <v>20</v>
      </c>
      <c r="E444" s="8" t="s">
        <v>21</v>
      </c>
      <c r="F444" s="8" t="s">
        <v>196</v>
      </c>
      <c r="G444" s="8" t="s">
        <v>194</v>
      </c>
      <c r="H444" s="3"/>
      <c r="I444" s="3">
        <f>I445</f>
        <v>15</v>
      </c>
      <c r="J444" s="3">
        <f>K444+L444</f>
        <v>0</v>
      </c>
      <c r="K444" s="3"/>
      <c r="L444" s="3"/>
      <c r="M444" s="3">
        <f>N444+O444</f>
        <v>0</v>
      </c>
      <c r="N444" s="3"/>
      <c r="O444" s="3"/>
      <c r="P444" s="3">
        <f>Q444+R444</f>
        <v>0</v>
      </c>
      <c r="Q444" s="3"/>
      <c r="R444" s="2"/>
    </row>
    <row r="445" spans="1:18" ht="26.25">
      <c r="A445" s="2"/>
      <c r="B445" s="8"/>
      <c r="C445" s="74" t="s">
        <v>366</v>
      </c>
      <c r="D445" s="8" t="s">
        <v>20</v>
      </c>
      <c r="E445" s="8" t="s">
        <v>21</v>
      </c>
      <c r="F445" s="8" t="s">
        <v>260</v>
      </c>
      <c r="G445" s="8" t="s">
        <v>194</v>
      </c>
      <c r="H445" s="3"/>
      <c r="I445" s="3">
        <f>I446</f>
        <v>15</v>
      </c>
      <c r="J445" s="3"/>
      <c r="K445" s="3"/>
      <c r="L445" s="3"/>
      <c r="M445" s="3">
        <f>N445+O445</f>
        <v>0</v>
      </c>
      <c r="N445" s="3"/>
      <c r="O445" s="3"/>
      <c r="P445" s="3">
        <f>Q445+R445</f>
        <v>0</v>
      </c>
      <c r="Q445" s="3"/>
      <c r="R445" s="2"/>
    </row>
    <row r="446" spans="1:18" ht="25.5">
      <c r="A446" s="2"/>
      <c r="B446" s="8"/>
      <c r="C446" s="73" t="s">
        <v>299</v>
      </c>
      <c r="D446" s="8" t="s">
        <v>20</v>
      </c>
      <c r="E446" s="8" t="s">
        <v>21</v>
      </c>
      <c r="F446" s="8" t="s">
        <v>260</v>
      </c>
      <c r="G446" s="8" t="s">
        <v>204</v>
      </c>
      <c r="H446" s="3"/>
      <c r="I446" s="3">
        <v>15</v>
      </c>
      <c r="J446" s="3"/>
      <c r="K446" s="3"/>
      <c r="L446" s="3"/>
      <c r="M446" s="3">
        <f>N446+O446</f>
        <v>0</v>
      </c>
      <c r="N446" s="3"/>
      <c r="O446" s="3"/>
      <c r="P446" s="3">
        <f>Q446+R446</f>
        <v>0</v>
      </c>
      <c r="Q446" s="3"/>
      <c r="R446" s="2"/>
    </row>
    <row r="447" spans="1:18" ht="15.75">
      <c r="A447" s="2"/>
      <c r="B447" s="8"/>
      <c r="C447" s="9" t="s">
        <v>104</v>
      </c>
      <c r="D447" s="8"/>
      <c r="E447" s="8"/>
      <c r="F447" s="8"/>
      <c r="G447" s="8"/>
      <c r="H447" s="4">
        <f>H433+H442</f>
        <v>1845.1000000000001</v>
      </c>
      <c r="I447" s="4">
        <f>I433+I442</f>
        <v>2683.6</v>
      </c>
      <c r="J447" s="4">
        <f aca="true" t="shared" si="117" ref="J447:R447">J433+J442</f>
        <v>3008.5</v>
      </c>
      <c r="K447" s="4">
        <f t="shared" si="117"/>
        <v>1347.7</v>
      </c>
      <c r="L447" s="4">
        <f t="shared" si="117"/>
        <v>1660.8</v>
      </c>
      <c r="M447" s="4">
        <f t="shared" si="117"/>
        <v>3489.1</v>
      </c>
      <c r="N447" s="4">
        <f t="shared" si="117"/>
        <v>3069</v>
      </c>
      <c r="O447" s="4">
        <f t="shared" si="117"/>
        <v>420.1</v>
      </c>
      <c r="P447" s="4">
        <f t="shared" si="117"/>
        <v>3697.5999999999995</v>
      </c>
      <c r="Q447" s="4">
        <f t="shared" si="117"/>
        <v>3130.2999999999997</v>
      </c>
      <c r="R447" s="5">
        <f t="shared" si="117"/>
        <v>567.3</v>
      </c>
    </row>
    <row r="448" spans="1:18" ht="15.75">
      <c r="A448" s="2"/>
      <c r="B448" s="8"/>
      <c r="C448" s="74"/>
      <c r="D448" s="8"/>
      <c r="E448" s="8"/>
      <c r="F448" s="8"/>
      <c r="G448" s="8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2"/>
    </row>
    <row r="449" spans="1:18" ht="15.75">
      <c r="A449" s="2">
        <v>11</v>
      </c>
      <c r="B449" s="6" t="s">
        <v>98</v>
      </c>
      <c r="C449" s="7" t="s">
        <v>99</v>
      </c>
      <c r="D449" s="8"/>
      <c r="E449" s="8"/>
      <c r="F449" s="8"/>
      <c r="G449" s="8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2"/>
    </row>
    <row r="450" spans="1:18" ht="29.25" customHeight="1">
      <c r="A450" s="2"/>
      <c r="B450" s="6"/>
      <c r="C450" s="74" t="s">
        <v>142</v>
      </c>
      <c r="D450" s="8" t="s">
        <v>47</v>
      </c>
      <c r="E450" s="8" t="s">
        <v>17</v>
      </c>
      <c r="F450" s="8" t="s">
        <v>196</v>
      </c>
      <c r="G450" s="8" t="s">
        <v>194</v>
      </c>
      <c r="H450" s="3">
        <v>1999.5</v>
      </c>
      <c r="I450" s="3">
        <f>I451+I452</f>
        <v>108.7</v>
      </c>
      <c r="J450" s="3">
        <f>K450+L450</f>
        <v>0</v>
      </c>
      <c r="K450" s="3">
        <f>K451+K452</f>
        <v>0</v>
      </c>
      <c r="L450" s="3"/>
      <c r="M450" s="3">
        <f>N450+O450</f>
        <v>0</v>
      </c>
      <c r="N450" s="3">
        <f>N451+N452</f>
        <v>0</v>
      </c>
      <c r="O450" s="3"/>
      <c r="P450" s="3">
        <f>Q450+R450</f>
        <v>0</v>
      </c>
      <c r="Q450" s="3">
        <f>Q451+Q452</f>
        <v>0</v>
      </c>
      <c r="R450" s="2"/>
    </row>
    <row r="451" spans="1:18" ht="15.75" hidden="1">
      <c r="A451" s="2"/>
      <c r="B451" s="8"/>
      <c r="C451" s="74"/>
      <c r="D451" s="8"/>
      <c r="E451" s="8"/>
      <c r="F451" s="8" t="s">
        <v>196</v>
      </c>
      <c r="G451" s="8" t="s">
        <v>194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2"/>
    </row>
    <row r="452" spans="1:18" ht="15.75">
      <c r="A452" s="2"/>
      <c r="B452" s="8"/>
      <c r="C452" s="74" t="s">
        <v>71</v>
      </c>
      <c r="D452" s="8" t="s">
        <v>47</v>
      </c>
      <c r="E452" s="8" t="s">
        <v>25</v>
      </c>
      <c r="F452" s="8" t="s">
        <v>196</v>
      </c>
      <c r="G452" s="8" t="s">
        <v>194</v>
      </c>
      <c r="H452" s="3"/>
      <c r="I452" s="3">
        <f>I453</f>
        <v>108.7</v>
      </c>
      <c r="J452" s="3">
        <f>K452+L452</f>
        <v>0</v>
      </c>
      <c r="K452" s="3"/>
      <c r="L452" s="3"/>
      <c r="M452" s="3">
        <f>N452+O452</f>
        <v>0</v>
      </c>
      <c r="N452" s="3"/>
      <c r="O452" s="3"/>
      <c r="P452" s="3">
        <f>Q452+R452</f>
        <v>0</v>
      </c>
      <c r="Q452" s="3"/>
      <c r="R452" s="2"/>
    </row>
    <row r="453" spans="1:18" ht="26.25">
      <c r="A453" s="2"/>
      <c r="B453" s="8"/>
      <c r="C453" s="74" t="s">
        <v>375</v>
      </c>
      <c r="D453" s="8" t="s">
        <v>47</v>
      </c>
      <c r="E453" s="8" t="s">
        <v>25</v>
      </c>
      <c r="F453" s="8" t="s">
        <v>261</v>
      </c>
      <c r="G453" s="8" t="s">
        <v>194</v>
      </c>
      <c r="H453" s="3"/>
      <c r="I453" s="3">
        <f>I454</f>
        <v>108.7</v>
      </c>
      <c r="J453" s="3"/>
      <c r="K453" s="3"/>
      <c r="L453" s="3"/>
      <c r="M453" s="3"/>
      <c r="N453" s="3"/>
      <c r="O453" s="3"/>
      <c r="P453" s="3"/>
      <c r="Q453" s="3"/>
      <c r="R453" s="2"/>
    </row>
    <row r="454" spans="1:18" ht="15.75">
      <c r="A454" s="2"/>
      <c r="B454" s="8"/>
      <c r="C454" s="65" t="s">
        <v>324</v>
      </c>
      <c r="D454" s="8" t="s">
        <v>47</v>
      </c>
      <c r="E454" s="8" t="s">
        <v>25</v>
      </c>
      <c r="F454" s="8" t="s">
        <v>261</v>
      </c>
      <c r="G454" s="8" t="s">
        <v>220</v>
      </c>
      <c r="H454" s="3"/>
      <c r="I454" s="3">
        <v>108.7</v>
      </c>
      <c r="J454" s="3"/>
      <c r="K454" s="3"/>
      <c r="L454" s="3"/>
      <c r="M454" s="3"/>
      <c r="N454" s="3"/>
      <c r="O454" s="3"/>
      <c r="P454" s="3"/>
      <c r="Q454" s="3"/>
      <c r="R454" s="2"/>
    </row>
    <row r="455" spans="1:18" ht="15.75">
      <c r="A455" s="2"/>
      <c r="B455" s="8"/>
      <c r="C455" s="9" t="s">
        <v>104</v>
      </c>
      <c r="D455" s="8"/>
      <c r="E455" s="8"/>
      <c r="F455" s="8"/>
      <c r="G455" s="8"/>
      <c r="H455" s="4">
        <f>H450</f>
        <v>1999.5</v>
      </c>
      <c r="I455" s="4">
        <f>I450</f>
        <v>108.7</v>
      </c>
      <c r="J455" s="4">
        <f>J450</f>
        <v>0</v>
      </c>
      <c r="K455" s="4">
        <f aca="true" t="shared" si="118" ref="K455:R455">K450</f>
        <v>0</v>
      </c>
      <c r="L455" s="4">
        <f t="shared" si="118"/>
        <v>0</v>
      </c>
      <c r="M455" s="4">
        <f t="shared" si="118"/>
        <v>0</v>
      </c>
      <c r="N455" s="4">
        <f t="shared" si="118"/>
        <v>0</v>
      </c>
      <c r="O455" s="4">
        <f t="shared" si="118"/>
        <v>0</v>
      </c>
      <c r="P455" s="4">
        <f t="shared" si="118"/>
        <v>0</v>
      </c>
      <c r="Q455" s="4">
        <f t="shared" si="118"/>
        <v>0</v>
      </c>
      <c r="R455" s="5">
        <f t="shared" si="118"/>
        <v>0</v>
      </c>
    </row>
    <row r="456" spans="1:18" ht="15.75">
      <c r="A456" s="2"/>
      <c r="B456" s="8"/>
      <c r="C456" s="74"/>
      <c r="D456" s="8"/>
      <c r="E456" s="8"/>
      <c r="F456" s="8"/>
      <c r="G456" s="8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2"/>
    </row>
    <row r="457" spans="1:18" ht="31.5">
      <c r="A457" s="2">
        <v>12</v>
      </c>
      <c r="B457" s="6" t="s">
        <v>100</v>
      </c>
      <c r="C457" s="7" t="s">
        <v>101</v>
      </c>
      <c r="D457" s="8"/>
      <c r="E457" s="8"/>
      <c r="F457" s="8"/>
      <c r="G457" s="8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2"/>
    </row>
    <row r="458" spans="1:18" ht="15.75">
      <c r="A458" s="2"/>
      <c r="B458" s="6"/>
      <c r="C458" s="74" t="s">
        <v>141</v>
      </c>
      <c r="D458" s="8" t="s">
        <v>28</v>
      </c>
      <c r="E458" s="8" t="s">
        <v>17</v>
      </c>
      <c r="F458" s="8" t="s">
        <v>196</v>
      </c>
      <c r="G458" s="8" t="s">
        <v>194</v>
      </c>
      <c r="H458" s="3">
        <v>4697.7</v>
      </c>
      <c r="I458" s="3">
        <f>I459</f>
        <v>400</v>
      </c>
      <c r="J458" s="3">
        <f>K458+L458</f>
        <v>385</v>
      </c>
      <c r="K458" s="3">
        <f>K459</f>
        <v>385</v>
      </c>
      <c r="L458" s="3">
        <f>L459</f>
        <v>0</v>
      </c>
      <c r="M458" s="3">
        <f>N458+O458</f>
        <v>52.4</v>
      </c>
      <c r="N458" s="3">
        <f>N459</f>
        <v>52.4</v>
      </c>
      <c r="O458" s="3">
        <f>O459</f>
        <v>0</v>
      </c>
      <c r="P458" s="3">
        <f>Q458+R458</f>
        <v>0</v>
      </c>
      <c r="Q458" s="3">
        <f>Q459</f>
        <v>0</v>
      </c>
      <c r="R458" s="2">
        <f>R459</f>
        <v>0</v>
      </c>
    </row>
    <row r="459" spans="1:18" ht="15.75">
      <c r="A459" s="2"/>
      <c r="B459" s="8"/>
      <c r="C459" s="74" t="s">
        <v>67</v>
      </c>
      <c r="D459" s="8" t="s">
        <v>28</v>
      </c>
      <c r="E459" s="8" t="s">
        <v>27</v>
      </c>
      <c r="F459" s="8" t="s">
        <v>196</v>
      </c>
      <c r="G459" s="8" t="s">
        <v>194</v>
      </c>
      <c r="H459" s="3"/>
      <c r="I459" s="3">
        <f>I460+I462+I465</f>
        <v>400</v>
      </c>
      <c r="J459" s="3">
        <f>K459+L459</f>
        <v>385</v>
      </c>
      <c r="K459" s="3">
        <f>K462+K460+K465</f>
        <v>385</v>
      </c>
      <c r="L459" s="3">
        <f>L462+L460+L465</f>
        <v>0</v>
      </c>
      <c r="M459" s="3">
        <f>N459+O459</f>
        <v>52.4</v>
      </c>
      <c r="N459" s="3">
        <f>N462+N460+N465</f>
        <v>52.4</v>
      </c>
      <c r="O459" s="3">
        <f>O462+O460+O465</f>
        <v>0</v>
      </c>
      <c r="P459" s="3">
        <f>Q459+R459</f>
        <v>0</v>
      </c>
      <c r="Q459" s="3">
        <v>0</v>
      </c>
      <c r="R459" s="2"/>
    </row>
    <row r="460" spans="1:18" ht="24" customHeight="1">
      <c r="A460" s="2"/>
      <c r="B460" s="8"/>
      <c r="C460" s="65" t="s">
        <v>384</v>
      </c>
      <c r="D460" s="8" t="s">
        <v>28</v>
      </c>
      <c r="E460" s="8" t="s">
        <v>27</v>
      </c>
      <c r="F460" s="8" t="s">
        <v>265</v>
      </c>
      <c r="G460" s="8" t="s">
        <v>194</v>
      </c>
      <c r="H460" s="3"/>
      <c r="I460" s="3">
        <f>I461</f>
        <v>16</v>
      </c>
      <c r="J460" s="3">
        <f aca="true" t="shared" si="119" ref="J460:J467">K460+L460</f>
        <v>0</v>
      </c>
      <c r="K460" s="3"/>
      <c r="L460" s="3"/>
      <c r="M460" s="3">
        <f aca="true" t="shared" si="120" ref="M460:M467">N460+O460</f>
        <v>0</v>
      </c>
      <c r="N460" s="3"/>
      <c r="O460" s="3"/>
      <c r="P460" s="3">
        <f aca="true" t="shared" si="121" ref="P460:P467">Q460+R460</f>
        <v>0</v>
      </c>
      <c r="Q460" s="3"/>
      <c r="R460" s="2"/>
    </row>
    <row r="461" spans="1:18" ht="15.75">
      <c r="A461" s="2"/>
      <c r="B461" s="8"/>
      <c r="C461" s="65" t="s">
        <v>94</v>
      </c>
      <c r="D461" s="8" t="s">
        <v>28</v>
      </c>
      <c r="E461" s="8" t="s">
        <v>27</v>
      </c>
      <c r="F461" s="8" t="s">
        <v>265</v>
      </c>
      <c r="G461" s="8" t="s">
        <v>224</v>
      </c>
      <c r="H461" s="3"/>
      <c r="I461" s="3">
        <v>16</v>
      </c>
      <c r="J461" s="3">
        <f t="shared" si="119"/>
        <v>0</v>
      </c>
      <c r="K461" s="3"/>
      <c r="L461" s="3"/>
      <c r="M461" s="3">
        <f t="shared" si="120"/>
        <v>0</v>
      </c>
      <c r="N461" s="3"/>
      <c r="O461" s="3"/>
      <c r="P461" s="3">
        <f t="shared" si="121"/>
        <v>0</v>
      </c>
      <c r="Q461" s="3"/>
      <c r="R461" s="2"/>
    </row>
    <row r="462" spans="1:18" ht="25.5">
      <c r="A462" s="2"/>
      <c r="B462" s="8"/>
      <c r="C462" s="65" t="s">
        <v>390</v>
      </c>
      <c r="D462" s="8" t="s">
        <v>28</v>
      </c>
      <c r="E462" s="8" t="s">
        <v>27</v>
      </c>
      <c r="F462" s="8" t="s">
        <v>264</v>
      </c>
      <c r="G462" s="8" t="s">
        <v>194</v>
      </c>
      <c r="H462" s="3"/>
      <c r="I462" s="3">
        <f>I463+I464</f>
        <v>331.6</v>
      </c>
      <c r="J462" s="3">
        <f t="shared" si="119"/>
        <v>324</v>
      </c>
      <c r="K462" s="3">
        <f>K463+K464</f>
        <v>324</v>
      </c>
      <c r="L462" s="3">
        <f>L463+L464</f>
        <v>0</v>
      </c>
      <c r="M462" s="3">
        <f t="shared" si="120"/>
        <v>0</v>
      </c>
      <c r="N462" s="3"/>
      <c r="O462" s="3"/>
      <c r="P462" s="3">
        <f t="shared" si="121"/>
        <v>0</v>
      </c>
      <c r="Q462" s="3"/>
      <c r="R462" s="2"/>
    </row>
    <row r="463" spans="1:18" ht="15.75">
      <c r="A463" s="2"/>
      <c r="B463" s="8"/>
      <c r="C463" s="65" t="s">
        <v>384</v>
      </c>
      <c r="D463" s="8" t="s">
        <v>28</v>
      </c>
      <c r="E463" s="8" t="s">
        <v>27</v>
      </c>
      <c r="F463" s="8" t="s">
        <v>264</v>
      </c>
      <c r="G463" s="8" t="s">
        <v>263</v>
      </c>
      <c r="H463" s="3"/>
      <c r="I463" s="3">
        <v>138.6</v>
      </c>
      <c r="J463" s="3">
        <f t="shared" si="119"/>
        <v>105</v>
      </c>
      <c r="K463" s="3">
        <v>105</v>
      </c>
      <c r="L463" s="3"/>
      <c r="M463" s="3">
        <f t="shared" si="120"/>
        <v>0</v>
      </c>
      <c r="N463" s="3"/>
      <c r="O463" s="3"/>
      <c r="P463" s="3">
        <f t="shared" si="121"/>
        <v>0</v>
      </c>
      <c r="Q463" s="3"/>
      <c r="R463" s="2"/>
    </row>
    <row r="464" spans="1:18" ht="25.5">
      <c r="A464" s="2"/>
      <c r="B464" s="8"/>
      <c r="C464" s="65" t="s">
        <v>299</v>
      </c>
      <c r="D464" s="8" t="s">
        <v>28</v>
      </c>
      <c r="E464" s="8" t="s">
        <v>27</v>
      </c>
      <c r="F464" s="8" t="s">
        <v>264</v>
      </c>
      <c r="G464" s="8" t="s">
        <v>204</v>
      </c>
      <c r="H464" s="3"/>
      <c r="I464" s="3">
        <v>193</v>
      </c>
      <c r="J464" s="3">
        <f t="shared" si="119"/>
        <v>219</v>
      </c>
      <c r="K464" s="3">
        <v>219</v>
      </c>
      <c r="L464" s="3"/>
      <c r="M464" s="3">
        <f t="shared" si="120"/>
        <v>0</v>
      </c>
      <c r="N464" s="3"/>
      <c r="O464" s="3"/>
      <c r="P464" s="3">
        <f t="shared" si="121"/>
        <v>0</v>
      </c>
      <c r="Q464" s="3"/>
      <c r="R464" s="2"/>
    </row>
    <row r="465" spans="1:18" ht="25.5">
      <c r="A465" s="2"/>
      <c r="B465" s="8"/>
      <c r="C465" s="65" t="s">
        <v>391</v>
      </c>
      <c r="D465" s="8" t="s">
        <v>28</v>
      </c>
      <c r="E465" s="8" t="s">
        <v>27</v>
      </c>
      <c r="F465" s="8" t="s">
        <v>262</v>
      </c>
      <c r="G465" s="8" t="s">
        <v>194</v>
      </c>
      <c r="H465" s="3"/>
      <c r="I465" s="3">
        <f>I466+I467</f>
        <v>52.4</v>
      </c>
      <c r="J465" s="3">
        <f t="shared" si="119"/>
        <v>61</v>
      </c>
      <c r="K465" s="3">
        <f>K466+K467</f>
        <v>61</v>
      </c>
      <c r="L465" s="3">
        <f>L466+L467</f>
        <v>0</v>
      </c>
      <c r="M465" s="3">
        <f t="shared" si="120"/>
        <v>52.4</v>
      </c>
      <c r="N465" s="3">
        <f>N466+N467</f>
        <v>52.4</v>
      </c>
      <c r="O465" s="3">
        <f>O466+O467</f>
        <v>0</v>
      </c>
      <c r="P465" s="3">
        <f t="shared" si="121"/>
        <v>0</v>
      </c>
      <c r="Q465" s="3">
        <f>Q466+Q467</f>
        <v>0</v>
      </c>
      <c r="R465" s="3">
        <f>R466+R467</f>
        <v>0</v>
      </c>
    </row>
    <row r="466" spans="1:18" ht="15.75">
      <c r="A466" s="2"/>
      <c r="B466" s="8"/>
      <c r="C466" s="65" t="s">
        <v>384</v>
      </c>
      <c r="D466" s="8" t="s">
        <v>28</v>
      </c>
      <c r="E466" s="8" t="s">
        <v>27</v>
      </c>
      <c r="F466" s="8" t="s">
        <v>262</v>
      </c>
      <c r="G466" s="8" t="s">
        <v>263</v>
      </c>
      <c r="H466" s="3"/>
      <c r="I466" s="3">
        <v>29.4</v>
      </c>
      <c r="J466" s="3">
        <f t="shared" si="119"/>
        <v>31</v>
      </c>
      <c r="K466" s="3">
        <v>31</v>
      </c>
      <c r="L466" s="3"/>
      <c r="M466" s="3">
        <f t="shared" si="120"/>
        <v>29.4</v>
      </c>
      <c r="N466" s="3">
        <v>29.4</v>
      </c>
      <c r="O466" s="3"/>
      <c r="P466" s="3">
        <f t="shared" si="121"/>
        <v>0</v>
      </c>
      <c r="Q466" s="3"/>
      <c r="R466" s="2"/>
    </row>
    <row r="467" spans="1:18" ht="25.5">
      <c r="A467" s="2"/>
      <c r="B467" s="8"/>
      <c r="C467" s="65" t="s">
        <v>299</v>
      </c>
      <c r="D467" s="8" t="s">
        <v>28</v>
      </c>
      <c r="E467" s="8" t="s">
        <v>27</v>
      </c>
      <c r="F467" s="8" t="s">
        <v>262</v>
      </c>
      <c r="G467" s="8" t="s">
        <v>204</v>
      </c>
      <c r="H467" s="3"/>
      <c r="I467" s="3">
        <v>23</v>
      </c>
      <c r="J467" s="3">
        <f t="shared" si="119"/>
        <v>30</v>
      </c>
      <c r="K467" s="3">
        <v>30</v>
      </c>
      <c r="L467" s="3"/>
      <c r="M467" s="3">
        <f t="shared" si="120"/>
        <v>23</v>
      </c>
      <c r="N467" s="3">
        <v>23</v>
      </c>
      <c r="O467" s="3"/>
      <c r="P467" s="3">
        <f t="shared" si="121"/>
        <v>0</v>
      </c>
      <c r="Q467" s="3"/>
      <c r="R467" s="2"/>
    </row>
    <row r="468" spans="1:18" ht="15.75">
      <c r="A468" s="2"/>
      <c r="B468" s="8"/>
      <c r="C468" s="9" t="s">
        <v>104</v>
      </c>
      <c r="D468" s="8"/>
      <c r="E468" s="8"/>
      <c r="F468" s="8"/>
      <c r="G468" s="8"/>
      <c r="H468" s="4">
        <f>H458</f>
        <v>4697.7</v>
      </c>
      <c r="I468" s="4">
        <f>I458</f>
        <v>400</v>
      </c>
      <c r="J468" s="4">
        <f>K468+L468</f>
        <v>385</v>
      </c>
      <c r="K468" s="4">
        <f aca="true" t="shared" si="122" ref="K468:R468">K458</f>
        <v>385</v>
      </c>
      <c r="L468" s="4">
        <f t="shared" si="122"/>
        <v>0</v>
      </c>
      <c r="M468" s="4">
        <f>N468+O468</f>
        <v>52.4</v>
      </c>
      <c r="N468" s="4">
        <f t="shared" si="122"/>
        <v>52.4</v>
      </c>
      <c r="O468" s="4">
        <f t="shared" si="122"/>
        <v>0</v>
      </c>
      <c r="P468" s="4">
        <f>Q468+R468</f>
        <v>0</v>
      </c>
      <c r="Q468" s="4">
        <f t="shared" si="122"/>
        <v>0</v>
      </c>
      <c r="R468" s="5">
        <f t="shared" si="122"/>
        <v>0</v>
      </c>
    </row>
    <row r="469" spans="1:18" ht="15.75">
      <c r="A469" s="2"/>
      <c r="B469" s="8"/>
      <c r="C469" s="9" t="s">
        <v>137</v>
      </c>
      <c r="D469" s="8"/>
      <c r="E469" s="8"/>
      <c r="F469" s="8"/>
      <c r="G469" s="8"/>
      <c r="H469" s="4">
        <v>337.5</v>
      </c>
      <c r="I469" s="4">
        <v>384</v>
      </c>
      <c r="J469" s="4">
        <v>385</v>
      </c>
      <c r="K469" s="4">
        <v>385</v>
      </c>
      <c r="L469" s="4"/>
      <c r="M469" s="4">
        <f>N469+O469</f>
        <v>52.4</v>
      </c>
      <c r="N469" s="4">
        <v>52.4</v>
      </c>
      <c r="O469" s="4"/>
      <c r="P469" s="4"/>
      <c r="Q469" s="4"/>
      <c r="R469" s="5"/>
    </row>
    <row r="470" spans="1:18" ht="15.75">
      <c r="A470" s="2"/>
      <c r="B470" s="8"/>
      <c r="C470" s="74"/>
      <c r="D470" s="8"/>
      <c r="E470" s="8"/>
      <c r="F470" s="8"/>
      <c r="G470" s="8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2"/>
    </row>
    <row r="471" spans="1:18" ht="15.75">
      <c r="A471" s="2">
        <v>13</v>
      </c>
      <c r="B471" s="6" t="s">
        <v>102</v>
      </c>
      <c r="C471" s="7" t="s">
        <v>103</v>
      </c>
      <c r="D471" s="8"/>
      <c r="E471" s="8"/>
      <c r="F471" s="8"/>
      <c r="G471" s="8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2"/>
    </row>
    <row r="472" spans="1:18" ht="44.25" customHeight="1">
      <c r="A472" s="2"/>
      <c r="B472" s="6"/>
      <c r="C472" s="74" t="s">
        <v>140</v>
      </c>
      <c r="D472" s="8" t="s">
        <v>27</v>
      </c>
      <c r="E472" s="8" t="s">
        <v>17</v>
      </c>
      <c r="F472" s="8" t="s">
        <v>196</v>
      </c>
      <c r="G472" s="8" t="s">
        <v>194</v>
      </c>
      <c r="H472" s="3">
        <v>100</v>
      </c>
      <c r="I472" s="3">
        <f>I473</f>
        <v>135</v>
      </c>
      <c r="J472" s="3">
        <f aca="true" t="shared" si="123" ref="J472:R473">J473</f>
        <v>110</v>
      </c>
      <c r="K472" s="3">
        <f t="shared" si="123"/>
        <v>110</v>
      </c>
      <c r="L472" s="3">
        <f t="shared" si="123"/>
        <v>0</v>
      </c>
      <c r="M472" s="3">
        <f t="shared" si="123"/>
        <v>118.9</v>
      </c>
      <c r="N472" s="3">
        <f t="shared" si="123"/>
        <v>118.9</v>
      </c>
      <c r="O472" s="3">
        <f t="shared" si="123"/>
        <v>0</v>
      </c>
      <c r="P472" s="3">
        <f t="shared" si="123"/>
        <v>127.9</v>
      </c>
      <c r="Q472" s="3">
        <f t="shared" si="123"/>
        <v>127.9</v>
      </c>
      <c r="R472" s="3">
        <f t="shared" si="123"/>
        <v>0</v>
      </c>
    </row>
    <row r="473" spans="1:18" ht="15.75">
      <c r="A473" s="2"/>
      <c r="B473" s="8"/>
      <c r="C473" s="74" t="s">
        <v>54</v>
      </c>
      <c r="D473" s="8" t="s">
        <v>27</v>
      </c>
      <c r="E473" s="8" t="s">
        <v>25</v>
      </c>
      <c r="F473" s="8" t="s">
        <v>196</v>
      </c>
      <c r="G473" s="8" t="s">
        <v>194</v>
      </c>
      <c r="H473" s="3"/>
      <c r="I473" s="3">
        <f>I474</f>
        <v>135</v>
      </c>
      <c r="J473" s="3">
        <f>K473+L473</f>
        <v>110</v>
      </c>
      <c r="K473" s="3">
        <f>K474</f>
        <v>110</v>
      </c>
      <c r="L473" s="3">
        <f>L474</f>
        <v>0</v>
      </c>
      <c r="M473" s="3">
        <f>N473+O473</f>
        <v>118.9</v>
      </c>
      <c r="N473" s="3">
        <f t="shared" si="123"/>
        <v>118.9</v>
      </c>
      <c r="O473" s="3">
        <f t="shared" si="123"/>
        <v>0</v>
      </c>
      <c r="P473" s="3">
        <f>Q473+R473</f>
        <v>127.9</v>
      </c>
      <c r="Q473" s="3">
        <f t="shared" si="123"/>
        <v>127.9</v>
      </c>
      <c r="R473" s="3">
        <f t="shared" si="123"/>
        <v>0</v>
      </c>
    </row>
    <row r="474" spans="1:18" ht="38.25">
      <c r="A474" s="2"/>
      <c r="B474" s="8"/>
      <c r="C474" s="62" t="s">
        <v>392</v>
      </c>
      <c r="D474" s="8" t="s">
        <v>27</v>
      </c>
      <c r="E474" s="8" t="s">
        <v>25</v>
      </c>
      <c r="F474" s="8" t="s">
        <v>266</v>
      </c>
      <c r="G474" s="8" t="s">
        <v>194</v>
      </c>
      <c r="H474" s="3"/>
      <c r="I474" s="3">
        <f>I475</f>
        <v>135</v>
      </c>
      <c r="J474" s="3">
        <f>K474+L474</f>
        <v>110</v>
      </c>
      <c r="K474" s="3">
        <f>K475</f>
        <v>110</v>
      </c>
      <c r="L474" s="3">
        <f>L475</f>
        <v>0</v>
      </c>
      <c r="M474" s="3">
        <f>N474+O474</f>
        <v>118.9</v>
      </c>
      <c r="N474" s="3">
        <f>N475</f>
        <v>118.9</v>
      </c>
      <c r="O474" s="3">
        <f>O475</f>
        <v>0</v>
      </c>
      <c r="P474" s="3">
        <f>Q474+R474</f>
        <v>127.9</v>
      </c>
      <c r="Q474" s="3">
        <f>Q475</f>
        <v>127.9</v>
      </c>
      <c r="R474" s="3">
        <f>R475</f>
        <v>0</v>
      </c>
    </row>
    <row r="475" spans="1:18" ht="38.25">
      <c r="A475" s="2"/>
      <c r="B475" s="8"/>
      <c r="C475" s="62" t="s">
        <v>393</v>
      </c>
      <c r="D475" s="8" t="s">
        <v>27</v>
      </c>
      <c r="E475" s="8" t="s">
        <v>25</v>
      </c>
      <c r="F475" s="8" t="s">
        <v>266</v>
      </c>
      <c r="G475" s="8" t="s">
        <v>227</v>
      </c>
      <c r="H475" s="3"/>
      <c r="I475" s="3">
        <v>135</v>
      </c>
      <c r="J475" s="3">
        <f>K475+L475</f>
        <v>110</v>
      </c>
      <c r="K475" s="3">
        <v>110</v>
      </c>
      <c r="L475" s="3"/>
      <c r="M475" s="3">
        <f>N475+O475</f>
        <v>118.9</v>
      </c>
      <c r="N475" s="3">
        <v>118.9</v>
      </c>
      <c r="O475" s="3"/>
      <c r="P475" s="3">
        <f>Q475+R475</f>
        <v>127.9</v>
      </c>
      <c r="Q475" s="3">
        <v>127.9</v>
      </c>
      <c r="R475" s="2"/>
    </row>
    <row r="476" spans="1:18" ht="15.75">
      <c r="A476" s="2"/>
      <c r="B476" s="8"/>
      <c r="C476" s="9" t="s">
        <v>104</v>
      </c>
      <c r="D476" s="8"/>
      <c r="E476" s="8"/>
      <c r="F476" s="8"/>
      <c r="G476" s="8"/>
      <c r="H476" s="4">
        <f>H472</f>
        <v>100</v>
      </c>
      <c r="I476" s="4">
        <f>I472</f>
        <v>135</v>
      </c>
      <c r="J476" s="4">
        <f aca="true" t="shared" si="124" ref="J476:Q476">J472</f>
        <v>110</v>
      </c>
      <c r="K476" s="4">
        <f t="shared" si="124"/>
        <v>110</v>
      </c>
      <c r="L476" s="4">
        <f t="shared" si="124"/>
        <v>0</v>
      </c>
      <c r="M476" s="4">
        <f t="shared" si="124"/>
        <v>118.9</v>
      </c>
      <c r="N476" s="4">
        <f t="shared" si="124"/>
        <v>118.9</v>
      </c>
      <c r="O476" s="4">
        <f t="shared" si="124"/>
        <v>0</v>
      </c>
      <c r="P476" s="4">
        <f t="shared" si="124"/>
        <v>127.9</v>
      </c>
      <c r="Q476" s="4">
        <f t="shared" si="124"/>
        <v>127.9</v>
      </c>
      <c r="R476" s="5">
        <f>R472</f>
        <v>0</v>
      </c>
    </row>
    <row r="477" spans="1:18" ht="15.75" hidden="1">
      <c r="A477" s="2"/>
      <c r="B477" s="8"/>
      <c r="C477" s="74"/>
      <c r="D477" s="8"/>
      <c r="E477" s="8"/>
      <c r="F477" s="8"/>
      <c r="G477" s="8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5.75" hidden="1">
      <c r="A478" s="2"/>
      <c r="B478" s="6"/>
      <c r="C478" s="74"/>
      <c r="D478" s="8"/>
      <c r="E478" s="8"/>
      <c r="F478" s="8"/>
      <c r="G478" s="8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5.75" hidden="1">
      <c r="A479" s="2"/>
      <c r="B479" s="8"/>
      <c r="C479" s="74"/>
      <c r="D479" s="8"/>
      <c r="E479" s="8"/>
      <c r="F479" s="8"/>
      <c r="G479" s="8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5.75" hidden="1">
      <c r="A480" s="46"/>
      <c r="B480" s="47"/>
      <c r="C480" s="85"/>
      <c r="D480" s="47"/>
      <c r="E480" s="47"/>
      <c r="F480" s="47"/>
      <c r="G480" s="47"/>
      <c r="H480" s="49"/>
      <c r="I480" s="46"/>
      <c r="J480" s="46"/>
      <c r="K480" s="46"/>
      <c r="L480" s="46"/>
      <c r="M480" s="46"/>
      <c r="N480" s="46"/>
      <c r="O480" s="46"/>
      <c r="P480" s="46"/>
      <c r="Q480" s="46"/>
      <c r="R480" s="46"/>
    </row>
    <row r="481" spans="1:18" s="50" customFormat="1" ht="30.75" customHeight="1">
      <c r="A481" s="5"/>
      <c r="B481" s="6"/>
      <c r="C481" s="9" t="s">
        <v>153</v>
      </c>
      <c r="D481" s="6"/>
      <c r="E481" s="6"/>
      <c r="F481" s="6"/>
      <c r="G481" s="6"/>
      <c r="H481" s="4">
        <f aca="true" t="shared" si="125" ref="H481:R481">H61+H132+H140+H147+H202+H277+H301+H308+H429+H447+H455+H468+H476</f>
        <v>178135.19999999998</v>
      </c>
      <c r="I481" s="4">
        <f t="shared" si="125"/>
        <v>271316.89999999997</v>
      </c>
      <c r="J481" s="4">
        <f t="shared" si="125"/>
        <v>235141.40000000002</v>
      </c>
      <c r="K481" s="4">
        <f t="shared" si="125"/>
        <v>206674.39999999997</v>
      </c>
      <c r="L481" s="4">
        <f t="shared" si="125"/>
        <v>28466.999999999996</v>
      </c>
      <c r="M481" s="4">
        <f t="shared" si="125"/>
        <v>292131.9</v>
      </c>
      <c r="N481" s="4">
        <f t="shared" si="125"/>
        <v>280251.8</v>
      </c>
      <c r="O481" s="4">
        <f t="shared" si="125"/>
        <v>11880.099999999999</v>
      </c>
      <c r="P481" s="4">
        <f t="shared" si="125"/>
        <v>330069.5</v>
      </c>
      <c r="Q481" s="4">
        <f t="shared" si="125"/>
        <v>310518.2</v>
      </c>
      <c r="R481" s="4">
        <f t="shared" si="125"/>
        <v>19551.3</v>
      </c>
    </row>
    <row r="482" spans="1:18" s="50" customFormat="1" ht="15.75">
      <c r="A482" s="5"/>
      <c r="B482" s="6"/>
      <c r="C482" s="9" t="s">
        <v>137</v>
      </c>
      <c r="D482" s="6"/>
      <c r="E482" s="6"/>
      <c r="F482" s="6"/>
      <c r="G482" s="6"/>
      <c r="H482" s="4">
        <f aca="true" t="shared" si="126" ref="H482:R482">H62+H133+H203+H278+H430+H469</f>
        <v>524.5</v>
      </c>
      <c r="I482" s="4">
        <f t="shared" si="126"/>
        <v>13563.800000000001</v>
      </c>
      <c r="J482" s="4">
        <f t="shared" si="126"/>
        <v>2347.5</v>
      </c>
      <c r="K482" s="4">
        <f t="shared" si="126"/>
        <v>2347.5</v>
      </c>
      <c r="L482" s="4">
        <f t="shared" si="126"/>
        <v>0</v>
      </c>
      <c r="M482" s="4">
        <f t="shared" si="126"/>
        <v>2039.9</v>
      </c>
      <c r="N482" s="4">
        <f t="shared" si="126"/>
        <v>2039.9</v>
      </c>
      <c r="O482" s="4">
        <f t="shared" si="126"/>
        <v>0</v>
      </c>
      <c r="P482" s="4">
        <f t="shared" si="126"/>
        <v>26</v>
      </c>
      <c r="Q482" s="4">
        <f t="shared" si="126"/>
        <v>26</v>
      </c>
      <c r="R482" s="4">
        <f t="shared" si="126"/>
        <v>0</v>
      </c>
    </row>
    <row r="483" spans="1:18" s="54" customFormat="1" ht="15.75">
      <c r="A483" s="51"/>
      <c r="B483" s="52"/>
      <c r="C483" s="77"/>
      <c r="D483" s="52"/>
      <c r="E483" s="52"/>
      <c r="F483" s="52"/>
      <c r="G483" s="52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</row>
    <row r="484" spans="1:18" s="54" customFormat="1" ht="15.75">
      <c r="A484" s="51"/>
      <c r="B484" s="52"/>
      <c r="C484" s="77"/>
      <c r="D484" s="52"/>
      <c r="E484" s="52"/>
      <c r="F484" s="52"/>
      <c r="G484" s="52"/>
      <c r="H484" s="56"/>
      <c r="I484" s="51"/>
      <c r="J484" s="51"/>
      <c r="K484" s="51"/>
      <c r="L484" s="51"/>
      <c r="M484" s="51"/>
      <c r="N484" s="51"/>
      <c r="O484" s="51"/>
      <c r="P484" s="51"/>
      <c r="Q484" s="51"/>
      <c r="R484" s="51"/>
    </row>
    <row r="485" spans="1:18" s="54" customFormat="1" ht="15.75">
      <c r="A485" s="51"/>
      <c r="B485" s="52"/>
      <c r="C485" s="77"/>
      <c r="D485" s="52"/>
      <c r="E485" s="52"/>
      <c r="F485" s="52"/>
      <c r="G485" s="52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</row>
    <row r="486" spans="1:18" s="54" customFormat="1" ht="15.75">
      <c r="A486" s="51"/>
      <c r="B486" s="57"/>
      <c r="C486" s="77"/>
      <c r="D486" s="52"/>
      <c r="E486" s="52"/>
      <c r="F486" s="52"/>
      <c r="G486" s="52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</row>
    <row r="487" spans="1:18" s="54" customFormat="1" ht="15.75">
      <c r="A487" s="51"/>
      <c r="B487" s="52"/>
      <c r="C487" s="77"/>
      <c r="D487" s="52"/>
      <c r="E487" s="52"/>
      <c r="F487" s="52"/>
      <c r="G487" s="52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</row>
    <row r="488" spans="1:18" s="54" customFormat="1" ht="15.75">
      <c r="A488" s="51"/>
      <c r="B488" s="52"/>
      <c r="C488" s="77"/>
      <c r="D488" s="52"/>
      <c r="E488" s="52"/>
      <c r="F488" s="52"/>
      <c r="G488" s="52"/>
      <c r="H488" s="56"/>
      <c r="I488" s="51"/>
      <c r="J488" s="51"/>
      <c r="K488" s="51"/>
      <c r="L488" s="51"/>
      <c r="M488" s="51"/>
      <c r="N488" s="51"/>
      <c r="O488" s="51"/>
      <c r="P488" s="51"/>
      <c r="Q488" s="51"/>
      <c r="R488" s="51"/>
    </row>
    <row r="489" spans="1:18" s="54" customFormat="1" ht="15.75">
      <c r="A489" s="51"/>
      <c r="B489" s="52"/>
      <c r="C489" s="77"/>
      <c r="D489" s="52"/>
      <c r="E489" s="52"/>
      <c r="F489" s="52"/>
      <c r="G489" s="52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</row>
    <row r="490" spans="1:18" s="54" customFormat="1" ht="15.75">
      <c r="A490" s="51"/>
      <c r="B490" s="52"/>
      <c r="C490" s="77"/>
      <c r="D490" s="52"/>
      <c r="E490" s="52"/>
      <c r="F490" s="52"/>
      <c r="G490" s="52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</row>
    <row r="491" spans="2:7" ht="15.75">
      <c r="B491" s="58"/>
      <c r="C491" s="78"/>
      <c r="D491" s="58"/>
      <c r="E491" s="58"/>
      <c r="F491" s="58"/>
      <c r="G491" s="58"/>
    </row>
    <row r="492" spans="2:7" ht="15.75">
      <c r="B492" s="58"/>
      <c r="C492" s="78"/>
      <c r="D492" s="58"/>
      <c r="E492" s="58"/>
      <c r="F492" s="58"/>
      <c r="G492" s="58"/>
    </row>
    <row r="493" spans="2:7" ht="15.75">
      <c r="B493" s="58"/>
      <c r="C493" s="78"/>
      <c r="D493" s="58"/>
      <c r="E493" s="58"/>
      <c r="F493" s="58"/>
      <c r="G493" s="58"/>
    </row>
    <row r="494" spans="2:7" ht="15.75">
      <c r="B494" s="58"/>
      <c r="C494" s="78"/>
      <c r="D494" s="58"/>
      <c r="E494" s="58"/>
      <c r="F494" s="58"/>
      <c r="G494" s="58"/>
    </row>
    <row r="495" spans="2:7" ht="15.75">
      <c r="B495" s="58"/>
      <c r="C495" s="78"/>
      <c r="D495" s="58"/>
      <c r="E495" s="58"/>
      <c r="F495" s="58"/>
      <c r="G495" s="58"/>
    </row>
    <row r="496" spans="2:7" ht="15.75">
      <c r="B496" s="58"/>
      <c r="C496" s="78"/>
      <c r="D496" s="58"/>
      <c r="E496" s="58"/>
      <c r="F496" s="58"/>
      <c r="G496" s="58"/>
    </row>
    <row r="497" spans="2:7" ht="15.75">
      <c r="B497" s="58"/>
      <c r="C497" s="78"/>
      <c r="D497" s="58"/>
      <c r="E497" s="58"/>
      <c r="F497" s="58"/>
      <c r="G497" s="58"/>
    </row>
    <row r="498" spans="2:3" ht="15.75">
      <c r="B498" s="58"/>
      <c r="C498" s="78"/>
    </row>
    <row r="499" spans="2:3" ht="15.75">
      <c r="B499" s="58"/>
      <c r="C499" s="78"/>
    </row>
    <row r="500" spans="2:3" ht="15.75">
      <c r="B500" s="58"/>
      <c r="C500" s="78"/>
    </row>
    <row r="501" ht="15.75">
      <c r="B501" s="58"/>
    </row>
    <row r="502" ht="15.75">
      <c r="B502" s="58"/>
    </row>
    <row r="503" ht="15.75">
      <c r="B503" s="58"/>
    </row>
    <row r="504" ht="15.75">
      <c r="B504" s="58"/>
    </row>
    <row r="505" ht="15.75">
      <c r="B505" s="58"/>
    </row>
    <row r="506" ht="15.75">
      <c r="B506" s="58"/>
    </row>
    <row r="507" ht="15.75">
      <c r="B507" s="58"/>
    </row>
    <row r="508" ht="15.75">
      <c r="B508" s="58"/>
    </row>
    <row r="509" ht="15.75">
      <c r="B509" s="58"/>
    </row>
    <row r="510" ht="15.75">
      <c r="B510" s="58"/>
    </row>
    <row r="511" ht="15.75">
      <c r="B511" s="58"/>
    </row>
    <row r="512" ht="15.75">
      <c r="B512" s="58"/>
    </row>
  </sheetData>
  <sheetProtection/>
  <mergeCells count="11">
    <mergeCell ref="P5:R5"/>
    <mergeCell ref="D4:G5"/>
    <mergeCell ref="A2:R2"/>
    <mergeCell ref="A4:A6"/>
    <mergeCell ref="B4:B6"/>
    <mergeCell ref="C4:C6"/>
    <mergeCell ref="H4:H6"/>
    <mergeCell ref="I4:I6"/>
    <mergeCell ref="J4:R4"/>
    <mergeCell ref="J5:L5"/>
    <mergeCell ref="M5:O5"/>
  </mergeCells>
  <printOptions/>
  <pageMargins left="0.1968503937007874" right="0.1968503937007874" top="0.1968503937007874" bottom="0.1968503937007874" header="0" footer="0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41.625" style="0" customWidth="1"/>
    <col min="2" max="2" width="14.375" style="0" customWidth="1"/>
    <col min="3" max="3" width="10.375" style="0" customWidth="1"/>
    <col min="4" max="4" width="9.375" style="0" bestFit="1" customWidth="1"/>
    <col min="5" max="5" width="9.25390625" style="0" bestFit="1" customWidth="1"/>
    <col min="6" max="6" width="10.625" style="0" customWidth="1"/>
    <col min="7" max="7" width="9.375" style="0" bestFit="1" customWidth="1"/>
    <col min="8" max="8" width="9.25390625" style="0" bestFit="1" customWidth="1"/>
    <col min="9" max="9" width="10.625" style="0" customWidth="1"/>
    <col min="10" max="10" width="9.375" style="0" bestFit="1" customWidth="1"/>
    <col min="11" max="11" width="9.25390625" style="0" bestFit="1" customWidth="1"/>
  </cols>
  <sheetData>
    <row r="2" spans="1:11" ht="15.75">
      <c r="A2" s="98" t="s">
        <v>171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2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40.5" customHeight="1">
      <c r="A4" s="13" t="s">
        <v>74</v>
      </c>
      <c r="B4" s="13" t="s">
        <v>75</v>
      </c>
      <c r="C4" s="102" t="s">
        <v>6</v>
      </c>
      <c r="D4" s="103"/>
      <c r="E4" s="103"/>
      <c r="F4" s="103"/>
      <c r="G4" s="103"/>
      <c r="H4" s="103"/>
      <c r="I4" s="103"/>
      <c r="J4" s="103"/>
      <c r="K4" s="104"/>
    </row>
    <row r="5" spans="1:11" ht="12.75">
      <c r="A5" s="16"/>
      <c r="B5" s="16"/>
      <c r="C5" s="99" t="s">
        <v>7</v>
      </c>
      <c r="D5" s="100"/>
      <c r="E5" s="101"/>
      <c r="F5" s="102" t="s">
        <v>8</v>
      </c>
      <c r="G5" s="103"/>
      <c r="H5" s="104"/>
      <c r="I5" s="102" t="s">
        <v>9</v>
      </c>
      <c r="J5" s="103"/>
      <c r="K5" s="104"/>
    </row>
    <row r="6" spans="1:11" ht="12.75">
      <c r="A6" s="16"/>
      <c r="B6" s="16"/>
      <c r="C6" s="16" t="s">
        <v>10</v>
      </c>
      <c r="D6" s="16" t="s">
        <v>11</v>
      </c>
      <c r="E6" s="16" t="s">
        <v>12</v>
      </c>
      <c r="F6" s="16" t="s">
        <v>10</v>
      </c>
      <c r="G6" s="16" t="s">
        <v>11</v>
      </c>
      <c r="H6" s="16" t="s">
        <v>12</v>
      </c>
      <c r="I6" s="16" t="s">
        <v>10</v>
      </c>
      <c r="J6" s="16" t="s">
        <v>11</v>
      </c>
      <c r="K6" s="16" t="s">
        <v>12</v>
      </c>
    </row>
    <row r="7" spans="1:11" ht="12.75">
      <c r="A7" s="17" t="s">
        <v>76</v>
      </c>
      <c r="B7" s="23">
        <v>200</v>
      </c>
      <c r="C7" s="25">
        <f>C8+C12+C22+C25+C27+C31</f>
        <v>216177.8</v>
      </c>
      <c r="D7" s="25">
        <f aca="true" t="shared" si="0" ref="D7:K7">D8+D12+D22+D25+D27+D31</f>
        <v>187710.8</v>
      </c>
      <c r="E7" s="25">
        <f t="shared" si="0"/>
        <v>28467</v>
      </c>
      <c r="F7" s="25">
        <f t="shared" si="0"/>
        <v>241936.50000000006</v>
      </c>
      <c r="G7" s="25">
        <f t="shared" si="0"/>
        <v>230056.40000000002</v>
      </c>
      <c r="H7" s="25">
        <f t="shared" si="0"/>
        <v>11880.1</v>
      </c>
      <c r="I7" s="25">
        <f t="shared" si="0"/>
        <v>255755.69999999998</v>
      </c>
      <c r="J7" s="25">
        <f t="shared" si="0"/>
        <v>236204.4</v>
      </c>
      <c r="K7" s="25">
        <f t="shared" si="0"/>
        <v>19551.3</v>
      </c>
    </row>
    <row r="8" spans="1:11" ht="12.75" customHeight="1">
      <c r="A8" s="18" t="s">
        <v>78</v>
      </c>
      <c r="B8" s="23">
        <v>210</v>
      </c>
      <c r="C8" s="25">
        <f>C9+C10+C11</f>
        <v>135795.5</v>
      </c>
      <c r="D8" s="25">
        <f>D9+D10+D11</f>
        <v>107328.5</v>
      </c>
      <c r="E8" s="25">
        <f aca="true" t="shared" si="1" ref="E8:K8">E9+E10+E11</f>
        <v>28467</v>
      </c>
      <c r="F8" s="25">
        <f t="shared" si="1"/>
        <v>154481.2</v>
      </c>
      <c r="G8" s="25">
        <f t="shared" si="1"/>
        <v>142601.1</v>
      </c>
      <c r="H8" s="25">
        <f t="shared" si="1"/>
        <v>11880.1</v>
      </c>
      <c r="I8" s="25">
        <f t="shared" si="1"/>
        <v>164363.3</v>
      </c>
      <c r="J8" s="25">
        <f t="shared" si="1"/>
        <v>144812</v>
      </c>
      <c r="K8" s="25">
        <f t="shared" si="1"/>
        <v>19551.3</v>
      </c>
    </row>
    <row r="9" spans="1:11" ht="12.75">
      <c r="A9" s="18" t="s">
        <v>77</v>
      </c>
      <c r="B9" s="23">
        <v>211</v>
      </c>
      <c r="C9" s="25">
        <f>D9+E9</f>
        <v>107202.90000000001</v>
      </c>
      <c r="D9" s="25">
        <v>84974.1</v>
      </c>
      <c r="E9" s="25">
        <v>22228.8</v>
      </c>
      <c r="F9" s="25">
        <f>G9+H9</f>
        <v>121890.1</v>
      </c>
      <c r="G9" s="25">
        <v>112557.1</v>
      </c>
      <c r="H9" s="25">
        <v>9333</v>
      </c>
      <c r="I9" s="25">
        <f>J9+K9</f>
        <v>129654.9</v>
      </c>
      <c r="J9" s="25">
        <v>114270</v>
      </c>
      <c r="K9" s="25">
        <v>15384.9</v>
      </c>
    </row>
    <row r="10" spans="1:11" ht="12.75">
      <c r="A10" s="18" t="s">
        <v>79</v>
      </c>
      <c r="B10" s="23">
        <v>212</v>
      </c>
      <c r="C10" s="25">
        <f aca="true" t="shared" si="2" ref="C10:C18">D10+E10</f>
        <v>541.8</v>
      </c>
      <c r="D10" s="25">
        <v>541.8</v>
      </c>
      <c r="E10" s="25"/>
      <c r="F10" s="25">
        <f>G10+H10</f>
        <v>595.5</v>
      </c>
      <c r="G10" s="25">
        <v>595.5</v>
      </c>
      <c r="H10" s="25"/>
      <c r="I10" s="25">
        <f aca="true" t="shared" si="3" ref="I10:I18">J10+K10</f>
        <v>647.4</v>
      </c>
      <c r="J10" s="25">
        <v>647.4</v>
      </c>
      <c r="K10" s="25"/>
    </row>
    <row r="11" spans="1:11" ht="12.75">
      <c r="A11" s="18" t="s">
        <v>167</v>
      </c>
      <c r="B11" s="23">
        <v>213</v>
      </c>
      <c r="C11" s="25">
        <f t="shared" si="2"/>
        <v>28050.8</v>
      </c>
      <c r="D11" s="25">
        <v>21812.6</v>
      </c>
      <c r="E11" s="25">
        <v>6238.2</v>
      </c>
      <c r="F11" s="25">
        <f>G11+H11</f>
        <v>31995.6</v>
      </c>
      <c r="G11" s="25">
        <v>29448.5</v>
      </c>
      <c r="H11" s="25">
        <v>2547.1</v>
      </c>
      <c r="I11" s="25">
        <f t="shared" si="3"/>
        <v>34061</v>
      </c>
      <c r="J11" s="25">
        <v>29894.6</v>
      </c>
      <c r="K11" s="25">
        <v>4166.4</v>
      </c>
    </row>
    <row r="12" spans="1:11" ht="12.75">
      <c r="A12" s="18" t="s">
        <v>80</v>
      </c>
      <c r="B12" s="23">
        <v>220</v>
      </c>
      <c r="C12" s="25">
        <f>C13+C14+C15+C16+C17+C18</f>
        <v>33143.3</v>
      </c>
      <c r="D12" s="25">
        <f aca="true" t="shared" si="4" ref="D12:J12">D13+D14+D15+D16+D17+D18</f>
        <v>33143.3</v>
      </c>
      <c r="E12" s="25"/>
      <c r="F12" s="25">
        <f t="shared" si="4"/>
        <v>36456.2</v>
      </c>
      <c r="G12" s="25">
        <f t="shared" si="4"/>
        <v>36456.2</v>
      </c>
      <c r="H12" s="25"/>
      <c r="I12" s="25">
        <f t="shared" si="4"/>
        <v>38217.7</v>
      </c>
      <c r="J12" s="25">
        <f t="shared" si="4"/>
        <v>38217.7</v>
      </c>
      <c r="K12" s="25"/>
    </row>
    <row r="13" spans="1:11" ht="12.75">
      <c r="A13" s="18" t="s">
        <v>81</v>
      </c>
      <c r="B13" s="23">
        <v>221</v>
      </c>
      <c r="C13" s="25">
        <f t="shared" si="2"/>
        <v>971.6</v>
      </c>
      <c r="D13" s="25">
        <v>971.6</v>
      </c>
      <c r="E13" s="25"/>
      <c r="F13" s="25">
        <f aca="true" t="shared" si="5" ref="F13:F18">G13+H13</f>
        <v>1111.8</v>
      </c>
      <c r="G13" s="25">
        <v>1111.8</v>
      </c>
      <c r="H13" s="25"/>
      <c r="I13" s="25">
        <f t="shared" si="3"/>
        <v>1238.8</v>
      </c>
      <c r="J13" s="25">
        <v>1238.8</v>
      </c>
      <c r="K13" s="25"/>
    </row>
    <row r="14" spans="1:11" ht="12.75">
      <c r="A14" s="18" t="s">
        <v>82</v>
      </c>
      <c r="B14" s="23">
        <v>222</v>
      </c>
      <c r="C14" s="25">
        <f t="shared" si="2"/>
        <v>51.3</v>
      </c>
      <c r="D14" s="25">
        <v>51.3</v>
      </c>
      <c r="E14" s="25"/>
      <c r="F14" s="25">
        <f t="shared" si="5"/>
        <v>55.4</v>
      </c>
      <c r="G14" s="25">
        <v>55.4</v>
      </c>
      <c r="H14" s="25"/>
      <c r="I14" s="25">
        <f t="shared" si="3"/>
        <v>59.9</v>
      </c>
      <c r="J14" s="25">
        <v>59.9</v>
      </c>
      <c r="K14" s="25"/>
    </row>
    <row r="15" spans="1:11" ht="12.75">
      <c r="A15" s="18" t="s">
        <v>83</v>
      </c>
      <c r="B15" s="23">
        <v>223</v>
      </c>
      <c r="C15" s="25">
        <f t="shared" si="2"/>
        <v>19268.2</v>
      </c>
      <c r="D15" s="25">
        <v>19268.2</v>
      </c>
      <c r="E15" s="25"/>
      <c r="F15" s="25">
        <f t="shared" si="5"/>
        <v>20829</v>
      </c>
      <c r="G15" s="25">
        <v>20829</v>
      </c>
      <c r="H15" s="25"/>
      <c r="I15" s="25">
        <f t="shared" si="3"/>
        <v>22412.1</v>
      </c>
      <c r="J15" s="25">
        <v>22412.1</v>
      </c>
      <c r="K15" s="25"/>
    </row>
    <row r="16" spans="1:11" ht="12.75" customHeight="1">
      <c r="A16" s="18" t="s">
        <v>84</v>
      </c>
      <c r="B16" s="23">
        <v>224</v>
      </c>
      <c r="C16" s="25">
        <f t="shared" si="2"/>
        <v>132.5</v>
      </c>
      <c r="D16" s="25">
        <v>132.5</v>
      </c>
      <c r="E16" s="25"/>
      <c r="F16" s="25">
        <f t="shared" si="5"/>
        <v>271.3</v>
      </c>
      <c r="G16" s="25">
        <v>271.3</v>
      </c>
      <c r="H16" s="25"/>
      <c r="I16" s="25">
        <f t="shared" si="3"/>
        <v>379.8</v>
      </c>
      <c r="J16" s="25">
        <v>379.8</v>
      </c>
      <c r="K16" s="25"/>
    </row>
    <row r="17" spans="1:11" ht="12.75">
      <c r="A17" s="18" t="s">
        <v>85</v>
      </c>
      <c r="B17" s="23">
        <v>225</v>
      </c>
      <c r="C17" s="25">
        <f t="shared" si="2"/>
        <v>8883.4</v>
      </c>
      <c r="D17" s="25">
        <v>8883.4</v>
      </c>
      <c r="E17" s="25"/>
      <c r="F17" s="25">
        <f t="shared" si="5"/>
        <v>9593.2</v>
      </c>
      <c r="G17" s="25">
        <v>9593.2</v>
      </c>
      <c r="H17" s="25"/>
      <c r="I17" s="25">
        <f t="shared" si="3"/>
        <v>10061</v>
      </c>
      <c r="J17" s="25">
        <v>10061</v>
      </c>
      <c r="K17" s="25"/>
    </row>
    <row r="18" spans="1:11" ht="12.75">
      <c r="A18" s="18" t="s">
        <v>86</v>
      </c>
      <c r="B18" s="23">
        <v>226</v>
      </c>
      <c r="C18" s="25">
        <f t="shared" si="2"/>
        <v>3836.3</v>
      </c>
      <c r="D18" s="25">
        <v>3836.3</v>
      </c>
      <c r="E18" s="25"/>
      <c r="F18" s="25">
        <f t="shared" si="5"/>
        <v>4595.5</v>
      </c>
      <c r="G18" s="25">
        <v>4595.5</v>
      </c>
      <c r="H18" s="25"/>
      <c r="I18" s="25">
        <f t="shared" si="3"/>
        <v>4066.1</v>
      </c>
      <c r="J18" s="25">
        <v>4066.1</v>
      </c>
      <c r="K18" s="25"/>
    </row>
    <row r="19" spans="1:11" ht="12.75" hidden="1">
      <c r="A19" s="18"/>
      <c r="B19" s="23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2.75" hidden="1">
      <c r="A20" s="18"/>
      <c r="B20" s="23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3.5" customHeight="1" hidden="1">
      <c r="A21" s="18"/>
      <c r="B21" s="23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25.5">
      <c r="A22" s="18" t="s">
        <v>87</v>
      </c>
      <c r="B22" s="23">
        <v>240</v>
      </c>
      <c r="C22" s="25">
        <f>C23+C24</f>
        <v>10802.5</v>
      </c>
      <c r="D22" s="25">
        <f aca="true" t="shared" si="6" ref="D22:J22">D23+D24</f>
        <v>10802.5</v>
      </c>
      <c r="E22" s="25"/>
      <c r="F22" s="25">
        <f t="shared" si="6"/>
        <v>11661.2</v>
      </c>
      <c r="G22" s="25">
        <f t="shared" si="6"/>
        <v>11661.2</v>
      </c>
      <c r="H22" s="25"/>
      <c r="I22" s="25">
        <f t="shared" si="6"/>
        <v>12332.300000000001</v>
      </c>
      <c r="J22" s="25">
        <f t="shared" si="6"/>
        <v>12332.300000000001</v>
      </c>
      <c r="K22" s="25"/>
    </row>
    <row r="23" spans="1:11" ht="38.25">
      <c r="A23" s="18" t="s">
        <v>88</v>
      </c>
      <c r="B23" s="23">
        <v>241</v>
      </c>
      <c r="C23" s="25">
        <f>D23+E23</f>
        <v>7267.5</v>
      </c>
      <c r="D23" s="25">
        <v>7267.5</v>
      </c>
      <c r="E23" s="25"/>
      <c r="F23" s="25">
        <f>G23+H23</f>
        <v>7856.1</v>
      </c>
      <c r="G23" s="25">
        <v>7856.1</v>
      </c>
      <c r="H23" s="25"/>
      <c r="I23" s="25">
        <f>J23+K23</f>
        <v>8453.2</v>
      </c>
      <c r="J23" s="25">
        <v>8453.2</v>
      </c>
      <c r="K23" s="25"/>
    </row>
    <row r="24" spans="1:11" ht="40.5" customHeight="1">
      <c r="A24" s="18" t="s">
        <v>89</v>
      </c>
      <c r="B24" s="23">
        <v>242</v>
      </c>
      <c r="C24" s="25">
        <f>D24+E24</f>
        <v>3535</v>
      </c>
      <c r="D24" s="25">
        <v>3535</v>
      </c>
      <c r="E24" s="25"/>
      <c r="F24" s="25">
        <f>G24+H24</f>
        <v>3805.1</v>
      </c>
      <c r="G24" s="25">
        <v>3805.1</v>
      </c>
      <c r="H24" s="25"/>
      <c r="I24" s="25">
        <f>J24+K24</f>
        <v>3879.1</v>
      </c>
      <c r="J24" s="25">
        <v>3879.1</v>
      </c>
      <c r="K24" s="25"/>
    </row>
    <row r="25" spans="1:11" ht="25.5">
      <c r="A25" s="18" t="s">
        <v>90</v>
      </c>
      <c r="B25" s="23">
        <v>250</v>
      </c>
      <c r="C25" s="25">
        <f>C26</f>
        <v>26398.6</v>
      </c>
      <c r="D25" s="25">
        <f aca="true" t="shared" si="7" ref="D25:J25">D26</f>
        <v>26398.6</v>
      </c>
      <c r="E25" s="25"/>
      <c r="F25" s="25">
        <f t="shared" si="7"/>
        <v>28512.7</v>
      </c>
      <c r="G25" s="25">
        <f t="shared" si="7"/>
        <v>28512.7</v>
      </c>
      <c r="H25" s="25"/>
      <c r="I25" s="25">
        <f t="shared" si="7"/>
        <v>30647.5</v>
      </c>
      <c r="J25" s="25">
        <f t="shared" si="7"/>
        <v>30647.5</v>
      </c>
      <c r="K25" s="25"/>
    </row>
    <row r="26" spans="1:11" ht="25.5" customHeight="1">
      <c r="A26" s="18" t="s">
        <v>91</v>
      </c>
      <c r="B26" s="23">
        <v>251</v>
      </c>
      <c r="C26" s="25">
        <f>D26+E26</f>
        <v>26398.6</v>
      </c>
      <c r="D26" s="25">
        <v>26398.6</v>
      </c>
      <c r="E26" s="25"/>
      <c r="F26" s="25">
        <f>G26+H26</f>
        <v>28512.7</v>
      </c>
      <c r="G26" s="25">
        <v>28512.7</v>
      </c>
      <c r="H26" s="25"/>
      <c r="I26" s="25">
        <f>J26+K26</f>
        <v>30647.5</v>
      </c>
      <c r="J26" s="25">
        <v>30647.5</v>
      </c>
      <c r="K26" s="25"/>
    </row>
    <row r="27" spans="1:11" ht="12.75">
      <c r="A27" s="18" t="s">
        <v>92</v>
      </c>
      <c r="B27" s="23">
        <v>260</v>
      </c>
      <c r="C27" s="25">
        <f>C28+C29+C30</f>
        <v>1210</v>
      </c>
      <c r="D27" s="25">
        <f aca="true" t="shared" si="8" ref="D27:J27">D28+D29+D30</f>
        <v>1210</v>
      </c>
      <c r="E27" s="25"/>
      <c r="F27" s="25">
        <f t="shared" si="8"/>
        <v>1094</v>
      </c>
      <c r="G27" s="25">
        <f t="shared" si="8"/>
        <v>1094</v>
      </c>
      <c r="H27" s="25"/>
      <c r="I27" s="25">
        <f t="shared" si="8"/>
        <v>29.1</v>
      </c>
      <c r="J27" s="25">
        <f t="shared" si="8"/>
        <v>29.1</v>
      </c>
      <c r="K27" s="25"/>
    </row>
    <row r="28" spans="1:11" ht="12.75" hidden="1">
      <c r="A28" s="18"/>
      <c r="B28" s="23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8.75" customHeight="1">
      <c r="A29" s="18" t="s">
        <v>93</v>
      </c>
      <c r="B29" s="23">
        <v>262</v>
      </c>
      <c r="C29" s="25">
        <f>D29+E29</f>
        <v>1210</v>
      </c>
      <c r="D29" s="25">
        <v>1210</v>
      </c>
      <c r="E29" s="25"/>
      <c r="F29" s="25">
        <f>G29+H29</f>
        <v>1094</v>
      </c>
      <c r="G29" s="25">
        <v>1094</v>
      </c>
      <c r="H29" s="25"/>
      <c r="I29" s="25">
        <f>J29+K29</f>
        <v>29.1</v>
      </c>
      <c r="J29" s="25">
        <v>29.1</v>
      </c>
      <c r="K29" s="25"/>
    </row>
    <row r="30" spans="1:11" ht="12.75" hidden="1">
      <c r="A30" s="18"/>
      <c r="B30" s="23"/>
      <c r="C30" s="25">
        <f>D30+E30</f>
        <v>0</v>
      </c>
      <c r="D30" s="25"/>
      <c r="E30" s="25"/>
      <c r="F30" s="25"/>
      <c r="G30" s="25"/>
      <c r="H30" s="25"/>
      <c r="I30" s="25"/>
      <c r="J30" s="25"/>
      <c r="K30" s="25"/>
    </row>
    <row r="31" spans="1:11" ht="12.75">
      <c r="A31" s="18" t="s">
        <v>94</v>
      </c>
      <c r="B31" s="23">
        <v>290</v>
      </c>
      <c r="C31" s="25">
        <f>D31+E31</f>
        <v>8827.9</v>
      </c>
      <c r="D31" s="25">
        <v>8827.9</v>
      </c>
      <c r="E31" s="25"/>
      <c r="F31" s="25">
        <f>G31+H31</f>
        <v>9731.2</v>
      </c>
      <c r="G31" s="25">
        <v>9731.2</v>
      </c>
      <c r="H31" s="25"/>
      <c r="I31" s="25">
        <f>J31+K31</f>
        <v>10165.8</v>
      </c>
      <c r="J31" s="25">
        <v>10165.8</v>
      </c>
      <c r="K31" s="25"/>
    </row>
    <row r="32" spans="1:11" ht="12.75">
      <c r="A32" s="18" t="s">
        <v>95</v>
      </c>
      <c r="B32" s="23">
        <v>300</v>
      </c>
      <c r="C32" s="25">
        <f>C34+C33+C35</f>
        <v>18963.6</v>
      </c>
      <c r="D32" s="25">
        <f aca="true" t="shared" si="9" ref="D32:J32">D34+D33+D35</f>
        <v>18963.6</v>
      </c>
      <c r="E32" s="25"/>
      <c r="F32" s="25">
        <f t="shared" si="9"/>
        <v>50195.4</v>
      </c>
      <c r="G32" s="25">
        <f t="shared" si="9"/>
        <v>50195.4</v>
      </c>
      <c r="H32" s="25"/>
      <c r="I32" s="25">
        <f t="shared" si="9"/>
        <v>74313.8</v>
      </c>
      <c r="J32" s="25">
        <f t="shared" si="9"/>
        <v>74313.8</v>
      </c>
      <c r="K32" s="25"/>
    </row>
    <row r="33" spans="1:11" ht="13.5" customHeight="1">
      <c r="A33" s="18" t="s">
        <v>96</v>
      </c>
      <c r="B33" s="23">
        <v>310</v>
      </c>
      <c r="C33" s="25">
        <f>D33+E33</f>
        <v>9252.3</v>
      </c>
      <c r="D33" s="25">
        <v>9252.3</v>
      </c>
      <c r="E33" s="25"/>
      <c r="F33" s="25">
        <f>G33+H33</f>
        <v>39594.3</v>
      </c>
      <c r="G33" s="25">
        <v>39594.3</v>
      </c>
      <c r="H33" s="25"/>
      <c r="I33" s="25">
        <f>J33+K33</f>
        <v>62797.7</v>
      </c>
      <c r="J33" s="25">
        <v>62797.7</v>
      </c>
      <c r="K33" s="25"/>
    </row>
    <row r="34" spans="1:11" ht="12.75" customHeight="1" hidden="1">
      <c r="A34" s="18"/>
      <c r="B34" s="23"/>
      <c r="C34" s="25">
        <f>D34+E34</f>
        <v>0</v>
      </c>
      <c r="D34" s="25"/>
      <c r="E34" s="25"/>
      <c r="F34" s="25">
        <f>G34+H34</f>
        <v>0</v>
      </c>
      <c r="G34" s="25"/>
      <c r="H34" s="25"/>
      <c r="I34" s="25">
        <f>J34+K34</f>
        <v>0</v>
      </c>
      <c r="J34" s="25"/>
      <c r="K34" s="25"/>
    </row>
    <row r="35" spans="1:11" ht="13.5" customHeight="1">
      <c r="A35" s="18" t="s">
        <v>97</v>
      </c>
      <c r="B35" s="23">
        <v>340</v>
      </c>
      <c r="C35" s="25">
        <f>D35+E35</f>
        <v>9711.3</v>
      </c>
      <c r="D35" s="25">
        <v>9711.3</v>
      </c>
      <c r="E35" s="25"/>
      <c r="F35" s="25">
        <f>G35+H35</f>
        <v>10601.1</v>
      </c>
      <c r="G35" s="25">
        <v>10601.1</v>
      </c>
      <c r="H35" s="25"/>
      <c r="I35" s="25">
        <f>J35+K35</f>
        <v>11516.1</v>
      </c>
      <c r="J35" s="25">
        <v>11516.1</v>
      </c>
      <c r="K35" s="25"/>
    </row>
    <row r="36" spans="1:11" s="20" customFormat="1" ht="12.75">
      <c r="A36" s="19" t="s">
        <v>166</v>
      </c>
      <c r="B36" s="24">
        <v>999</v>
      </c>
      <c r="C36" s="15">
        <f>C7+C32</f>
        <v>235141.4</v>
      </c>
      <c r="D36" s="15">
        <f aca="true" t="shared" si="10" ref="D36:K36">D7+D32</f>
        <v>206674.4</v>
      </c>
      <c r="E36" s="15">
        <f t="shared" si="10"/>
        <v>28467</v>
      </c>
      <c r="F36" s="15">
        <f t="shared" si="10"/>
        <v>292131.9000000001</v>
      </c>
      <c r="G36" s="15">
        <f t="shared" si="10"/>
        <v>280251.80000000005</v>
      </c>
      <c r="H36" s="15">
        <f t="shared" si="10"/>
        <v>11880.1</v>
      </c>
      <c r="I36" s="15">
        <f t="shared" si="10"/>
        <v>330069.5</v>
      </c>
      <c r="J36" s="15">
        <f t="shared" si="10"/>
        <v>310518.2</v>
      </c>
      <c r="K36" s="15">
        <f t="shared" si="10"/>
        <v>19551.3</v>
      </c>
    </row>
    <row r="37" spans="1:11" s="22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s="22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s="22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s="22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 s="22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s="22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s="22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s="22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s="22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s="22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</sheetData>
  <sheetProtection/>
  <mergeCells count="6">
    <mergeCell ref="A3:K3"/>
    <mergeCell ref="A2:K2"/>
    <mergeCell ref="C5:E5"/>
    <mergeCell ref="F5:H5"/>
    <mergeCell ref="I5:K5"/>
    <mergeCell ref="C4:K4"/>
  </mergeCells>
  <printOptions/>
  <pageMargins left="0.3937007874015748" right="0.1968503937007874" top="0.7874015748031497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01"/>
  <sheetViews>
    <sheetView zoomScale="75" zoomScaleNormal="75" zoomScalePageLayoutView="0" workbookViewId="0" topLeftCell="A1">
      <pane ySplit="6" topLeftCell="A121" activePane="bottomLeft" state="frozen"/>
      <selection pane="topLeft" activeCell="B1" sqref="B1"/>
      <selection pane="bottomLeft" activeCell="A1" sqref="A1:IV16384"/>
    </sheetView>
  </sheetViews>
  <sheetFormatPr defaultColWidth="9.00390625" defaultRowHeight="12.75"/>
  <cols>
    <col min="1" max="1" width="4.125" style="1" customWidth="1"/>
    <col min="2" max="2" width="11.25390625" style="1" customWidth="1"/>
    <col min="3" max="3" width="40.375" style="1" customWidth="1"/>
    <col min="4" max="4" width="8.00390625" style="1" customWidth="1"/>
    <col min="5" max="5" width="12.125" style="1" customWidth="1"/>
    <col min="6" max="6" width="10.875" style="1" customWidth="1"/>
    <col min="7" max="7" width="14.00390625" style="1" customWidth="1"/>
    <col min="8" max="8" width="10.375" style="1" customWidth="1"/>
    <col min="9" max="9" width="10.25390625" style="1" customWidth="1"/>
    <col min="10" max="10" width="9.125" style="1" customWidth="1"/>
    <col min="11" max="11" width="10.25390625" style="1" customWidth="1"/>
    <col min="12" max="12" width="10.00390625" style="1" customWidth="1"/>
    <col min="13" max="13" width="9.375" style="1" customWidth="1"/>
    <col min="14" max="14" width="10.00390625" style="1" customWidth="1"/>
    <col min="15" max="15" width="10.125" style="1" customWidth="1"/>
    <col min="16" max="16384" width="9.125" style="1" customWidth="1"/>
  </cols>
  <sheetData>
    <row r="2" spans="1:16" ht="18.75">
      <c r="A2" s="88" t="s">
        <v>170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4" spans="1:16" ht="15.75">
      <c r="A4" s="87" t="s">
        <v>165</v>
      </c>
      <c r="B4" s="87" t="s">
        <v>1</v>
      </c>
      <c r="C4" s="87" t="s">
        <v>2</v>
      </c>
      <c r="D4" s="87" t="s">
        <v>3</v>
      </c>
      <c r="E4" s="87"/>
      <c r="F4" s="87" t="s">
        <v>13</v>
      </c>
      <c r="G4" s="89" t="s">
        <v>183</v>
      </c>
      <c r="H4" s="87" t="s">
        <v>6</v>
      </c>
      <c r="I4" s="87"/>
      <c r="J4" s="87"/>
      <c r="K4" s="87"/>
      <c r="L4" s="87"/>
      <c r="M4" s="87"/>
      <c r="N4" s="87"/>
      <c r="O4" s="87"/>
      <c r="P4" s="87"/>
    </row>
    <row r="5" spans="1:16" ht="15.75">
      <c r="A5" s="87"/>
      <c r="B5" s="87"/>
      <c r="C5" s="87"/>
      <c r="D5" s="87"/>
      <c r="E5" s="87"/>
      <c r="F5" s="87"/>
      <c r="G5" s="89"/>
      <c r="H5" s="87" t="s">
        <v>7</v>
      </c>
      <c r="I5" s="87"/>
      <c r="J5" s="87"/>
      <c r="K5" s="87" t="s">
        <v>8</v>
      </c>
      <c r="L5" s="87"/>
      <c r="M5" s="87"/>
      <c r="N5" s="87" t="s">
        <v>9</v>
      </c>
      <c r="O5" s="87"/>
      <c r="P5" s="87"/>
    </row>
    <row r="6" spans="1:16" ht="46.5" customHeight="1">
      <c r="A6" s="87"/>
      <c r="B6" s="87"/>
      <c r="C6" s="87"/>
      <c r="D6" s="44" t="s">
        <v>4</v>
      </c>
      <c r="E6" s="44" t="s">
        <v>5</v>
      </c>
      <c r="F6" s="87"/>
      <c r="G6" s="89"/>
      <c r="H6" s="44" t="s">
        <v>10</v>
      </c>
      <c r="I6" s="44" t="s">
        <v>11</v>
      </c>
      <c r="J6" s="44" t="s">
        <v>12</v>
      </c>
      <c r="K6" s="44" t="s">
        <v>10</v>
      </c>
      <c r="L6" s="44" t="s">
        <v>11</v>
      </c>
      <c r="M6" s="44" t="s">
        <v>12</v>
      </c>
      <c r="N6" s="44" t="s">
        <v>10</v>
      </c>
      <c r="O6" s="44" t="s">
        <v>11</v>
      </c>
      <c r="P6" s="44" t="s">
        <v>12</v>
      </c>
    </row>
    <row r="7" spans="1:16" ht="15.75" hidden="1">
      <c r="A7" s="2"/>
      <c r="B7" s="8"/>
      <c r="C7" s="10"/>
      <c r="D7" s="8"/>
      <c r="E7" s="8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1.5">
      <c r="A8" s="2">
        <v>1</v>
      </c>
      <c r="B8" s="6" t="s">
        <v>18</v>
      </c>
      <c r="C8" s="7" t="s">
        <v>19</v>
      </c>
      <c r="D8" s="8"/>
      <c r="E8" s="8"/>
      <c r="F8" s="3"/>
      <c r="G8" s="3"/>
      <c r="H8" s="3"/>
      <c r="I8" s="3"/>
      <c r="J8" s="3"/>
      <c r="K8" s="3"/>
      <c r="L8" s="3"/>
      <c r="M8" s="3"/>
      <c r="N8" s="3"/>
      <c r="O8" s="3"/>
      <c r="P8" s="2"/>
    </row>
    <row r="9" spans="1:16" ht="15.75">
      <c r="A9" s="2"/>
      <c r="B9" s="6"/>
      <c r="C9" s="9" t="s">
        <v>145</v>
      </c>
      <c r="D9" s="8" t="s">
        <v>20</v>
      </c>
      <c r="E9" s="8" t="s">
        <v>17</v>
      </c>
      <c r="F9" s="3"/>
      <c r="G9" s="3">
        <f>G10</f>
        <v>102.1</v>
      </c>
      <c r="H9" s="3">
        <f aca="true" t="shared" si="0" ref="H9:P9">H10</f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0"/>
        <v>0</v>
      </c>
    </row>
    <row r="10" spans="1:16" ht="31.5">
      <c r="A10" s="2"/>
      <c r="B10" s="8"/>
      <c r="C10" s="10" t="s">
        <v>22</v>
      </c>
      <c r="D10" s="8" t="s">
        <v>20</v>
      </c>
      <c r="E10" s="8" t="s">
        <v>21</v>
      </c>
      <c r="F10" s="3"/>
      <c r="G10" s="3">
        <v>102.1</v>
      </c>
      <c r="H10" s="3"/>
      <c r="I10" s="3"/>
      <c r="J10" s="3"/>
      <c r="K10" s="3">
        <f>L10+M10</f>
        <v>0</v>
      </c>
      <c r="L10" s="3"/>
      <c r="M10" s="3"/>
      <c r="N10" s="3">
        <f>O10+P10</f>
        <v>0</v>
      </c>
      <c r="O10" s="3"/>
      <c r="P10" s="3"/>
    </row>
    <row r="11" spans="1:16" ht="15.75">
      <c r="A11" s="2"/>
      <c r="B11" s="8"/>
      <c r="C11" s="9" t="s">
        <v>0</v>
      </c>
      <c r="D11" s="8" t="s">
        <v>23</v>
      </c>
      <c r="E11" s="8" t="s">
        <v>17</v>
      </c>
      <c r="F11" s="3">
        <v>16965.3</v>
      </c>
      <c r="G11" s="3">
        <f>G12+G13+G16+G14+G15</f>
        <v>23239.399999999998</v>
      </c>
      <c r="H11" s="3">
        <f aca="true" t="shared" si="1" ref="H11:P11">H12+H13+H16+H14+H15</f>
        <v>26552.100000000002</v>
      </c>
      <c r="I11" s="3">
        <f t="shared" si="1"/>
        <v>25077.8</v>
      </c>
      <c r="J11" s="3">
        <f t="shared" si="1"/>
        <v>1474.2999999999997</v>
      </c>
      <c r="K11" s="3">
        <f t="shared" si="1"/>
        <v>28195.4</v>
      </c>
      <c r="L11" s="3">
        <f t="shared" si="1"/>
        <v>27386.5</v>
      </c>
      <c r="M11" s="3">
        <f t="shared" si="1"/>
        <v>808.9000000000001</v>
      </c>
      <c r="N11" s="3">
        <f t="shared" si="1"/>
        <v>29436.300000000003</v>
      </c>
      <c r="O11" s="3">
        <f t="shared" si="1"/>
        <v>28013.7</v>
      </c>
      <c r="P11" s="3">
        <f t="shared" si="1"/>
        <v>1422.6000000000001</v>
      </c>
    </row>
    <row r="12" spans="1:16" ht="15.75">
      <c r="A12" s="2"/>
      <c r="B12" s="8"/>
      <c r="C12" s="10" t="s">
        <v>24</v>
      </c>
      <c r="D12" s="8" t="s">
        <v>23</v>
      </c>
      <c r="E12" s="8" t="s">
        <v>14</v>
      </c>
      <c r="F12" s="3"/>
      <c r="G12" s="3">
        <v>8881.2</v>
      </c>
      <c r="H12" s="3">
        <f>I12+J12</f>
        <v>9445.6</v>
      </c>
      <c r="I12" s="3">
        <v>9248.7</v>
      </c>
      <c r="J12" s="3">
        <v>196.9</v>
      </c>
      <c r="K12" s="3">
        <f>L12+M12</f>
        <v>10116.2</v>
      </c>
      <c r="L12" s="3">
        <v>9990.6</v>
      </c>
      <c r="M12" s="3">
        <v>125.6</v>
      </c>
      <c r="N12" s="3">
        <f>O12+P12</f>
        <v>10770.5</v>
      </c>
      <c r="O12" s="3">
        <v>10543</v>
      </c>
      <c r="P12" s="3">
        <v>227.5</v>
      </c>
    </row>
    <row r="13" spans="1:16" ht="15.75">
      <c r="A13" s="2"/>
      <c r="B13" s="8"/>
      <c r="C13" s="10" t="s">
        <v>26</v>
      </c>
      <c r="D13" s="8" t="s">
        <v>23</v>
      </c>
      <c r="E13" s="8" t="s">
        <v>25</v>
      </c>
      <c r="F13" s="3"/>
      <c r="G13" s="3">
        <v>8686.9</v>
      </c>
      <c r="H13" s="3">
        <f>I13+J13</f>
        <v>9270.9</v>
      </c>
      <c r="I13" s="3">
        <v>8820.5</v>
      </c>
      <c r="J13" s="3">
        <v>450.4</v>
      </c>
      <c r="K13" s="3">
        <f>L13+M13</f>
        <v>9765.6</v>
      </c>
      <c r="L13" s="3">
        <v>9478.1</v>
      </c>
      <c r="M13" s="3">
        <v>287.5</v>
      </c>
      <c r="N13" s="3">
        <f>O13+P13</f>
        <v>10209.300000000001</v>
      </c>
      <c r="O13" s="3">
        <v>9688.6</v>
      </c>
      <c r="P13" s="3">
        <v>520.7</v>
      </c>
    </row>
    <row r="14" spans="1:16" ht="31.5">
      <c r="A14" s="2"/>
      <c r="B14" s="8"/>
      <c r="C14" s="10" t="s">
        <v>172</v>
      </c>
      <c r="D14" s="8" t="s">
        <v>23</v>
      </c>
      <c r="E14" s="8" t="s">
        <v>27</v>
      </c>
      <c r="F14" s="3"/>
      <c r="G14" s="3">
        <v>256.7</v>
      </c>
      <c r="H14" s="3">
        <f>I14+J14</f>
        <v>409.8</v>
      </c>
      <c r="I14" s="3">
        <v>409.8</v>
      </c>
      <c r="J14" s="3"/>
      <c r="K14" s="3">
        <f>L14+M14</f>
        <v>443</v>
      </c>
      <c r="L14" s="3">
        <v>443</v>
      </c>
      <c r="M14" s="3"/>
      <c r="N14" s="3">
        <f>O14+P14</f>
        <v>476.7</v>
      </c>
      <c r="O14" s="3">
        <v>476.7</v>
      </c>
      <c r="P14" s="3"/>
    </row>
    <row r="15" spans="1:16" ht="15.75">
      <c r="A15" s="2"/>
      <c r="B15" s="8"/>
      <c r="C15" s="10" t="s">
        <v>173</v>
      </c>
      <c r="D15" s="8" t="s">
        <v>23</v>
      </c>
      <c r="E15" s="8" t="s">
        <v>20</v>
      </c>
      <c r="F15" s="3"/>
      <c r="G15" s="3">
        <v>3831.5</v>
      </c>
      <c r="H15" s="3">
        <f>I15+J15</f>
        <v>5214.400000000001</v>
      </c>
      <c r="I15" s="3">
        <v>4915.3</v>
      </c>
      <c r="J15" s="3">
        <v>299.1</v>
      </c>
      <c r="K15" s="3">
        <f>L15+M15</f>
        <v>5472</v>
      </c>
      <c r="L15" s="3">
        <v>5281.2</v>
      </c>
      <c r="M15" s="3">
        <v>190.8</v>
      </c>
      <c r="N15" s="3">
        <f>O15+P15</f>
        <v>5694.9</v>
      </c>
      <c r="O15" s="3">
        <v>5349.2</v>
      </c>
      <c r="P15" s="3">
        <v>345.7</v>
      </c>
    </row>
    <row r="16" spans="1:16" ht="47.25">
      <c r="A16" s="2"/>
      <c r="B16" s="8"/>
      <c r="C16" s="10" t="s">
        <v>29</v>
      </c>
      <c r="D16" s="8" t="s">
        <v>23</v>
      </c>
      <c r="E16" s="8" t="s">
        <v>28</v>
      </c>
      <c r="F16" s="3"/>
      <c r="G16" s="3">
        <v>1583.1</v>
      </c>
      <c r="H16" s="3">
        <f>I16+J16</f>
        <v>2211.4</v>
      </c>
      <c r="I16" s="3">
        <v>1683.5</v>
      </c>
      <c r="J16" s="3">
        <v>527.9</v>
      </c>
      <c r="K16" s="3">
        <f>L16+M16</f>
        <v>2398.6</v>
      </c>
      <c r="L16" s="3">
        <v>2193.6</v>
      </c>
      <c r="M16" s="3">
        <v>205</v>
      </c>
      <c r="N16" s="3">
        <f>O16+P16</f>
        <v>2284.9</v>
      </c>
      <c r="O16" s="3">
        <v>1956.2</v>
      </c>
      <c r="P16" s="3">
        <v>328.7</v>
      </c>
    </row>
    <row r="17" spans="1:16" ht="15.75" hidden="1">
      <c r="A17" s="2"/>
      <c r="B17" s="8"/>
      <c r="C17" s="10"/>
      <c r="D17" s="8"/>
      <c r="E17" s="8"/>
      <c r="F17" s="3"/>
      <c r="G17" s="3"/>
      <c r="H17" s="3"/>
      <c r="I17" s="3"/>
      <c r="J17" s="3"/>
      <c r="K17" s="3"/>
      <c r="L17" s="3"/>
      <c r="M17" s="3"/>
      <c r="N17" s="3"/>
      <c r="O17" s="3"/>
      <c r="P17" s="2"/>
    </row>
    <row r="18" spans="1:16" ht="15.75">
      <c r="A18" s="2"/>
      <c r="B18" s="8"/>
      <c r="C18" s="7" t="s">
        <v>104</v>
      </c>
      <c r="D18" s="8"/>
      <c r="E18" s="8"/>
      <c r="F18" s="4">
        <f>F9+F11</f>
        <v>16965.3</v>
      </c>
      <c r="G18" s="4">
        <f aca="true" t="shared" si="2" ref="G18:P18">G9+G11</f>
        <v>23341.499999999996</v>
      </c>
      <c r="H18" s="4">
        <f t="shared" si="2"/>
        <v>26552.100000000002</v>
      </c>
      <c r="I18" s="4">
        <f t="shared" si="2"/>
        <v>25077.8</v>
      </c>
      <c r="J18" s="4">
        <f t="shared" si="2"/>
        <v>1474.2999999999997</v>
      </c>
      <c r="K18" s="4">
        <f t="shared" si="2"/>
        <v>28195.4</v>
      </c>
      <c r="L18" s="4">
        <f t="shared" si="2"/>
        <v>27386.5</v>
      </c>
      <c r="M18" s="4">
        <f t="shared" si="2"/>
        <v>808.9000000000001</v>
      </c>
      <c r="N18" s="4">
        <f t="shared" si="2"/>
        <v>29436.300000000003</v>
      </c>
      <c r="O18" s="4">
        <f t="shared" si="2"/>
        <v>28013.7</v>
      </c>
      <c r="P18" s="4">
        <f t="shared" si="2"/>
        <v>1422.6000000000001</v>
      </c>
    </row>
    <row r="19" spans="1:16" s="11" customFormat="1" ht="31.5">
      <c r="A19" s="5"/>
      <c r="B19" s="6"/>
      <c r="C19" s="7" t="s">
        <v>137</v>
      </c>
      <c r="D19" s="6"/>
      <c r="E19" s="6"/>
      <c r="F19" s="4"/>
      <c r="G19" s="4">
        <v>200</v>
      </c>
      <c r="H19" s="4">
        <v>282.5</v>
      </c>
      <c r="I19" s="4">
        <v>282.5</v>
      </c>
      <c r="J19" s="4"/>
      <c r="K19" s="4">
        <f>L19+M19</f>
        <v>257.5</v>
      </c>
      <c r="L19" s="4">
        <v>257.5</v>
      </c>
      <c r="M19" s="4"/>
      <c r="N19" s="4">
        <f>O19+P19</f>
        <v>12</v>
      </c>
      <c r="O19" s="4">
        <v>12</v>
      </c>
      <c r="P19" s="5"/>
    </row>
    <row r="20" spans="1:16" ht="15.75">
      <c r="A20" s="2"/>
      <c r="B20" s="8"/>
      <c r="C20" s="10"/>
      <c r="D20" s="8"/>
      <c r="E20" s="8"/>
      <c r="F20" s="3"/>
      <c r="G20" s="3"/>
      <c r="H20" s="3"/>
      <c r="I20" s="3"/>
      <c r="J20" s="3"/>
      <c r="K20" s="3"/>
      <c r="L20" s="3"/>
      <c r="M20" s="3"/>
      <c r="N20" s="3"/>
      <c r="O20" s="3"/>
      <c r="P20" s="2"/>
    </row>
    <row r="21" spans="1:16" ht="31.5">
      <c r="A21" s="2">
        <v>2</v>
      </c>
      <c r="B21" s="6" t="s">
        <v>30</v>
      </c>
      <c r="C21" s="7" t="s">
        <v>31</v>
      </c>
      <c r="D21" s="8"/>
      <c r="E21" s="8"/>
      <c r="F21" s="3" t="s">
        <v>150</v>
      </c>
      <c r="G21" s="3"/>
      <c r="H21" s="3"/>
      <c r="I21" s="3"/>
      <c r="J21" s="3"/>
      <c r="K21" s="3"/>
      <c r="L21" s="3"/>
      <c r="M21" s="3"/>
      <c r="N21" s="3"/>
      <c r="O21" s="3"/>
      <c r="P21" s="2"/>
    </row>
    <row r="22" spans="1:16" ht="15.75">
      <c r="A22" s="2"/>
      <c r="B22" s="6"/>
      <c r="C22" s="9" t="s">
        <v>145</v>
      </c>
      <c r="D22" s="8" t="s">
        <v>20</v>
      </c>
      <c r="E22" s="8" t="s">
        <v>17</v>
      </c>
      <c r="F22" s="3"/>
      <c r="G22" s="3">
        <f>G23</f>
        <v>959</v>
      </c>
      <c r="H22" s="3">
        <f aca="true" t="shared" si="3" ref="H22:P22">H23</f>
        <v>0</v>
      </c>
      <c r="I22" s="3">
        <f t="shared" si="3"/>
        <v>0</v>
      </c>
      <c r="J22" s="3">
        <f t="shared" si="3"/>
        <v>0</v>
      </c>
      <c r="K22" s="3">
        <f t="shared" si="3"/>
        <v>0</v>
      </c>
      <c r="L22" s="3">
        <f t="shared" si="3"/>
        <v>0</v>
      </c>
      <c r="M22" s="3">
        <f t="shared" si="3"/>
        <v>0</v>
      </c>
      <c r="N22" s="3">
        <f t="shared" si="3"/>
        <v>0</v>
      </c>
      <c r="O22" s="3">
        <f t="shared" si="3"/>
        <v>0</v>
      </c>
      <c r="P22" s="2">
        <f t="shared" si="3"/>
        <v>0</v>
      </c>
    </row>
    <row r="23" spans="1:16" ht="31.5">
      <c r="A23" s="2"/>
      <c r="B23" s="8"/>
      <c r="C23" s="10" t="s">
        <v>22</v>
      </c>
      <c r="D23" s="8" t="s">
        <v>20</v>
      </c>
      <c r="E23" s="8" t="s">
        <v>21</v>
      </c>
      <c r="F23" s="3"/>
      <c r="G23" s="3">
        <v>959</v>
      </c>
      <c r="H23" s="3"/>
      <c r="I23" s="3"/>
      <c r="J23" s="3"/>
      <c r="K23" s="3">
        <f>L23+M23</f>
        <v>0</v>
      </c>
      <c r="L23" s="3"/>
      <c r="M23" s="3"/>
      <c r="N23" s="3">
        <f>O23</f>
        <v>0</v>
      </c>
      <c r="O23" s="3"/>
      <c r="P23" s="2"/>
    </row>
    <row r="24" spans="1:16" ht="15.75">
      <c r="A24" s="2"/>
      <c r="B24" s="8"/>
      <c r="C24" s="9" t="s">
        <v>154</v>
      </c>
      <c r="D24" s="8" t="s">
        <v>45</v>
      </c>
      <c r="E24" s="8" t="s">
        <v>17</v>
      </c>
      <c r="F24" s="3">
        <v>1865.3</v>
      </c>
      <c r="G24" s="3">
        <f>G25</f>
        <v>4120.4</v>
      </c>
      <c r="H24" s="3">
        <f aca="true" t="shared" si="4" ref="H24:P24">H25</f>
        <v>6032.200000000001</v>
      </c>
      <c r="I24" s="3">
        <f t="shared" si="4"/>
        <v>4241.3</v>
      </c>
      <c r="J24" s="3">
        <f t="shared" si="4"/>
        <v>1790.9</v>
      </c>
      <c r="K24" s="3">
        <f t="shared" si="4"/>
        <v>6720.5</v>
      </c>
      <c r="L24" s="3">
        <f t="shared" si="4"/>
        <v>6084</v>
      </c>
      <c r="M24" s="3">
        <f t="shared" si="4"/>
        <v>636.5</v>
      </c>
      <c r="N24" s="3">
        <f t="shared" si="4"/>
        <v>7130.7</v>
      </c>
      <c r="O24" s="3">
        <f t="shared" si="4"/>
        <v>6136.5</v>
      </c>
      <c r="P24" s="2">
        <f t="shared" si="4"/>
        <v>994.2</v>
      </c>
    </row>
    <row r="25" spans="1:16" ht="15.75">
      <c r="A25" s="2"/>
      <c r="B25" s="8"/>
      <c r="C25" s="10" t="s">
        <v>58</v>
      </c>
      <c r="D25" s="8" t="s">
        <v>45</v>
      </c>
      <c r="E25" s="8" t="s">
        <v>25</v>
      </c>
      <c r="F25" s="3"/>
      <c r="G25" s="3">
        <v>4120.4</v>
      </c>
      <c r="H25" s="3">
        <f>I25+J25</f>
        <v>6032.200000000001</v>
      </c>
      <c r="I25" s="3">
        <v>4241.3</v>
      </c>
      <c r="J25" s="3">
        <v>1790.9</v>
      </c>
      <c r="K25" s="3">
        <f>L25+M25</f>
        <v>6720.5</v>
      </c>
      <c r="L25" s="3">
        <v>6084</v>
      </c>
      <c r="M25" s="3">
        <v>636.5</v>
      </c>
      <c r="N25" s="3">
        <f>O25+P25</f>
        <v>7130.7</v>
      </c>
      <c r="O25" s="3">
        <v>6136.5</v>
      </c>
      <c r="P25" s="2">
        <v>994.2</v>
      </c>
    </row>
    <row r="26" spans="1:16" ht="15.75" hidden="1">
      <c r="A26" s="2"/>
      <c r="B26" s="8"/>
      <c r="C26" s="10"/>
      <c r="D26" s="8"/>
      <c r="E26" s="8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</row>
    <row r="27" spans="1:16" ht="31.5">
      <c r="A27" s="2"/>
      <c r="B27" s="8"/>
      <c r="C27" s="7" t="s">
        <v>151</v>
      </c>
      <c r="D27" s="8" t="s">
        <v>32</v>
      </c>
      <c r="E27" s="8" t="s">
        <v>17</v>
      </c>
      <c r="F27" s="3">
        <v>11765.2</v>
      </c>
      <c r="G27" s="3">
        <f>G28+G29+G30</f>
        <v>19356.399999999998</v>
      </c>
      <c r="H27" s="3">
        <f aca="true" t="shared" si="5" ref="H27:P27">H28+H29+H30</f>
        <v>21529.8</v>
      </c>
      <c r="I27" s="3">
        <f t="shared" si="5"/>
        <v>16288.300000000001</v>
      </c>
      <c r="J27" s="3">
        <f t="shared" si="5"/>
        <v>5241.5</v>
      </c>
      <c r="K27" s="3">
        <f t="shared" si="5"/>
        <v>43895.4</v>
      </c>
      <c r="L27" s="3">
        <f t="shared" si="5"/>
        <v>42052.799999999996</v>
      </c>
      <c r="M27" s="3">
        <f t="shared" si="5"/>
        <v>1842.6</v>
      </c>
      <c r="N27" s="3">
        <f t="shared" si="5"/>
        <v>68447.4</v>
      </c>
      <c r="O27" s="3">
        <f t="shared" si="5"/>
        <v>65575.9</v>
      </c>
      <c r="P27" s="2">
        <f t="shared" si="5"/>
        <v>2871.5</v>
      </c>
    </row>
    <row r="28" spans="1:16" ht="15.75">
      <c r="A28" s="2"/>
      <c r="B28" s="8"/>
      <c r="C28" s="10" t="s">
        <v>33</v>
      </c>
      <c r="D28" s="8" t="s">
        <v>32</v>
      </c>
      <c r="E28" s="8" t="s">
        <v>14</v>
      </c>
      <c r="F28" s="3"/>
      <c r="G28" s="3">
        <v>17832.1</v>
      </c>
      <c r="H28" s="3">
        <f>I28+J28</f>
        <v>19569</v>
      </c>
      <c r="I28" s="3">
        <v>14823.1</v>
      </c>
      <c r="J28" s="3">
        <v>4745.9</v>
      </c>
      <c r="K28" s="3">
        <f>L28+M28</f>
        <v>41828</v>
      </c>
      <c r="L28" s="3">
        <v>40155.2</v>
      </c>
      <c r="M28" s="3">
        <v>1672.8</v>
      </c>
      <c r="N28" s="3">
        <f>O28+P28</f>
        <v>66466.3</v>
      </c>
      <c r="O28" s="3">
        <v>63860</v>
      </c>
      <c r="P28" s="2">
        <v>2606.3</v>
      </c>
    </row>
    <row r="29" spans="1:16" ht="15.75">
      <c r="A29" s="2"/>
      <c r="B29" s="8"/>
      <c r="C29" s="10" t="s">
        <v>34</v>
      </c>
      <c r="D29" s="8" t="s">
        <v>32</v>
      </c>
      <c r="E29" s="8" t="s">
        <v>25</v>
      </c>
      <c r="F29" s="3"/>
      <c r="G29" s="3">
        <v>252.2</v>
      </c>
      <c r="H29" s="3">
        <f>I29+J29</f>
        <v>302.5</v>
      </c>
      <c r="I29" s="3">
        <v>302.5</v>
      </c>
      <c r="J29" s="3"/>
      <c r="K29" s="3">
        <f>L29+M29</f>
        <v>327</v>
      </c>
      <c r="L29" s="3">
        <v>327</v>
      </c>
      <c r="M29" s="3"/>
      <c r="N29" s="3">
        <f>O29+P29</f>
        <v>351.9</v>
      </c>
      <c r="O29" s="3">
        <v>351.9</v>
      </c>
      <c r="P29" s="2"/>
    </row>
    <row r="30" spans="1:16" ht="47.25">
      <c r="A30" s="2"/>
      <c r="B30" s="8"/>
      <c r="C30" s="10" t="s">
        <v>35</v>
      </c>
      <c r="D30" s="8" t="s">
        <v>32</v>
      </c>
      <c r="E30" s="8" t="s">
        <v>15</v>
      </c>
      <c r="F30" s="3"/>
      <c r="G30" s="3">
        <v>1272.1</v>
      </c>
      <c r="H30" s="3">
        <f>I30+J30</f>
        <v>1658.3000000000002</v>
      </c>
      <c r="I30" s="3">
        <v>1162.7</v>
      </c>
      <c r="J30" s="3">
        <v>495.6</v>
      </c>
      <c r="K30" s="3">
        <f>L30+M30</f>
        <v>1740.3999999999999</v>
      </c>
      <c r="L30" s="3">
        <v>1570.6</v>
      </c>
      <c r="M30" s="3">
        <v>169.8</v>
      </c>
      <c r="N30" s="3">
        <f>O30+P30</f>
        <v>1629.2</v>
      </c>
      <c r="O30" s="3">
        <v>1364</v>
      </c>
      <c r="P30" s="2">
        <v>265.2</v>
      </c>
    </row>
    <row r="31" spans="1:16" ht="31.5">
      <c r="A31" s="2"/>
      <c r="B31" s="8"/>
      <c r="C31" s="7" t="s">
        <v>152</v>
      </c>
      <c r="D31" s="8" t="s">
        <v>23</v>
      </c>
      <c r="E31" s="8" t="s">
        <v>17</v>
      </c>
      <c r="F31" s="3">
        <v>1146.7</v>
      </c>
      <c r="G31" s="3">
        <f>G33</f>
        <v>1594.9</v>
      </c>
      <c r="H31" s="3">
        <f aca="true" t="shared" si="6" ref="H31:P31">H33</f>
        <v>2006.9</v>
      </c>
      <c r="I31" s="3">
        <f t="shared" si="6"/>
        <v>1295.3</v>
      </c>
      <c r="J31" s="3">
        <f t="shared" si="6"/>
        <v>711.6</v>
      </c>
      <c r="K31" s="3">
        <f t="shared" si="6"/>
        <v>2272.5</v>
      </c>
      <c r="L31" s="3">
        <f t="shared" si="6"/>
        <v>2029.5</v>
      </c>
      <c r="M31" s="3">
        <f t="shared" si="6"/>
        <v>243</v>
      </c>
      <c r="N31" s="3">
        <f t="shared" si="6"/>
        <v>2221.8</v>
      </c>
      <c r="O31" s="3">
        <f t="shared" si="6"/>
        <v>1847.2</v>
      </c>
      <c r="P31" s="2">
        <f t="shared" si="6"/>
        <v>374.6</v>
      </c>
    </row>
    <row r="32" spans="1:16" ht="15.75" hidden="1">
      <c r="A32" s="2"/>
      <c r="B32" s="8"/>
      <c r="C32" s="10"/>
      <c r="D32" s="8"/>
      <c r="E32" s="8"/>
      <c r="F32" s="3"/>
      <c r="G32" s="3"/>
      <c r="H32" s="3"/>
      <c r="I32" s="3"/>
      <c r="J32" s="3"/>
      <c r="K32" s="3"/>
      <c r="L32" s="3"/>
      <c r="M32" s="3"/>
      <c r="N32" s="3"/>
      <c r="O32" s="3"/>
      <c r="P32" s="2"/>
    </row>
    <row r="33" spans="1:16" ht="15.75">
      <c r="A33" s="2"/>
      <c r="B33" s="8"/>
      <c r="C33" s="10" t="s">
        <v>36</v>
      </c>
      <c r="D33" s="8" t="s">
        <v>23</v>
      </c>
      <c r="E33" s="8" t="s">
        <v>32</v>
      </c>
      <c r="F33" s="3"/>
      <c r="G33" s="3">
        <v>1594.9</v>
      </c>
      <c r="H33" s="3">
        <f>I33+J33</f>
        <v>2006.9</v>
      </c>
      <c r="I33" s="3">
        <v>1295.3</v>
      </c>
      <c r="J33" s="3">
        <v>711.6</v>
      </c>
      <c r="K33" s="3">
        <f>M33+L33</f>
        <v>2272.5</v>
      </c>
      <c r="L33" s="3">
        <v>2029.5</v>
      </c>
      <c r="M33" s="3">
        <v>243</v>
      </c>
      <c r="N33" s="3">
        <f>O33+P33</f>
        <v>2221.8</v>
      </c>
      <c r="O33" s="3">
        <v>1847.2</v>
      </c>
      <c r="P33" s="2">
        <v>374.6</v>
      </c>
    </row>
    <row r="34" spans="1:16" ht="15.75">
      <c r="A34" s="2"/>
      <c r="B34" s="8"/>
      <c r="C34" s="7" t="s">
        <v>104</v>
      </c>
      <c r="D34" s="8"/>
      <c r="E34" s="6"/>
      <c r="F34" s="4">
        <f>F22+F24+F27+F31</f>
        <v>14777.2</v>
      </c>
      <c r="G34" s="4">
        <f aca="true" t="shared" si="7" ref="G34:P34">G22+G24+G27+G31</f>
        <v>26030.699999999997</v>
      </c>
      <c r="H34" s="4">
        <f t="shared" si="7"/>
        <v>29568.9</v>
      </c>
      <c r="I34" s="4">
        <f t="shared" si="7"/>
        <v>21824.9</v>
      </c>
      <c r="J34" s="4">
        <f t="shared" si="7"/>
        <v>7744</v>
      </c>
      <c r="K34" s="4">
        <f>K22+K24+K27+K31</f>
        <v>52888.4</v>
      </c>
      <c r="L34" s="4">
        <f>L22+L24+L27+L31</f>
        <v>50166.299999999996</v>
      </c>
      <c r="M34" s="4">
        <f t="shared" si="7"/>
        <v>2722.1</v>
      </c>
      <c r="N34" s="4">
        <f t="shared" si="7"/>
        <v>77799.9</v>
      </c>
      <c r="O34" s="4">
        <f t="shared" si="7"/>
        <v>73559.59999999999</v>
      </c>
      <c r="P34" s="4">
        <f t="shared" si="7"/>
        <v>4240.3</v>
      </c>
    </row>
    <row r="35" spans="1:16" s="11" customFormat="1" ht="31.5">
      <c r="A35" s="5"/>
      <c r="B35" s="6"/>
      <c r="C35" s="7" t="s">
        <v>137</v>
      </c>
      <c r="D35" s="6"/>
      <c r="E35" s="6"/>
      <c r="F35" s="4">
        <v>187</v>
      </c>
      <c r="G35" s="4">
        <v>425.6</v>
      </c>
      <c r="H35" s="4">
        <v>495</v>
      </c>
      <c r="I35" s="4">
        <v>495</v>
      </c>
      <c r="J35" s="4"/>
      <c r="K35" s="4">
        <v>418</v>
      </c>
      <c r="L35" s="4">
        <v>418</v>
      </c>
      <c r="M35" s="4"/>
      <c r="N35" s="4"/>
      <c r="O35" s="4"/>
      <c r="P35" s="5"/>
    </row>
    <row r="36" spans="1:16" ht="15.75">
      <c r="A36" s="2"/>
      <c r="B36" s="8"/>
      <c r="C36" s="10"/>
      <c r="D36" s="8"/>
      <c r="E36" s="8"/>
      <c r="F36" s="3"/>
      <c r="G36" s="3"/>
      <c r="H36" s="3"/>
      <c r="I36" s="3"/>
      <c r="J36" s="3"/>
      <c r="K36" s="3"/>
      <c r="L36" s="3"/>
      <c r="M36" s="3"/>
      <c r="N36" s="3"/>
      <c r="O36" s="3"/>
      <c r="P36" s="2"/>
    </row>
    <row r="37" spans="1:16" ht="15.75">
      <c r="A37" s="2">
        <v>3</v>
      </c>
      <c r="B37" s="6" t="s">
        <v>37</v>
      </c>
      <c r="C37" s="7" t="s">
        <v>38</v>
      </c>
      <c r="D37" s="8"/>
      <c r="E37" s="8"/>
      <c r="F37" s="3"/>
      <c r="G37" s="3"/>
      <c r="H37" s="3"/>
      <c r="I37" s="3"/>
      <c r="J37" s="3"/>
      <c r="K37" s="3"/>
      <c r="L37" s="3"/>
      <c r="M37" s="3"/>
      <c r="N37" s="3"/>
      <c r="O37" s="3"/>
      <c r="P37" s="2"/>
    </row>
    <row r="38" spans="1:16" ht="34.5" customHeight="1">
      <c r="A38" s="2"/>
      <c r="B38" s="6"/>
      <c r="C38" s="9" t="s">
        <v>148</v>
      </c>
      <c r="D38" s="8" t="s">
        <v>32</v>
      </c>
      <c r="E38" s="8" t="s">
        <v>17</v>
      </c>
      <c r="F38" s="3">
        <v>1294</v>
      </c>
      <c r="G38" s="3">
        <f>G39</f>
        <v>331</v>
      </c>
      <c r="H38" s="3"/>
      <c r="I38" s="3"/>
      <c r="J38" s="3"/>
      <c r="K38" s="3"/>
      <c r="L38" s="3"/>
      <c r="M38" s="3"/>
      <c r="N38" s="3"/>
      <c r="O38" s="3"/>
      <c r="P38" s="2"/>
    </row>
    <row r="39" spans="1:16" ht="15.75">
      <c r="A39" s="2"/>
      <c r="B39" s="8"/>
      <c r="C39" s="10" t="s">
        <v>39</v>
      </c>
      <c r="D39" s="8" t="s">
        <v>32</v>
      </c>
      <c r="E39" s="8" t="s">
        <v>20</v>
      </c>
      <c r="F39" s="3"/>
      <c r="G39" s="3">
        <v>331</v>
      </c>
      <c r="H39" s="3"/>
      <c r="I39" s="3"/>
      <c r="J39" s="3"/>
      <c r="K39" s="3"/>
      <c r="L39" s="3"/>
      <c r="M39" s="3"/>
      <c r="N39" s="3"/>
      <c r="O39" s="3"/>
      <c r="P39" s="2"/>
    </row>
    <row r="40" spans="1:16" ht="15.75">
      <c r="A40" s="2"/>
      <c r="B40" s="8"/>
      <c r="C40" s="7" t="s">
        <v>104</v>
      </c>
      <c r="D40" s="6"/>
      <c r="E40" s="6"/>
      <c r="F40" s="4">
        <f>F38</f>
        <v>1294</v>
      </c>
      <c r="G40" s="4">
        <f aca="true" t="shared" si="8" ref="G40:P40">G38</f>
        <v>331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si="8"/>
        <v>0</v>
      </c>
      <c r="P40" s="5">
        <f t="shared" si="8"/>
        <v>0</v>
      </c>
    </row>
    <row r="41" spans="1:16" ht="15.75">
      <c r="A41" s="2"/>
      <c r="B41" s="8"/>
      <c r="C41" s="10"/>
      <c r="D41" s="8"/>
      <c r="E41" s="8"/>
      <c r="F41" s="3"/>
      <c r="G41" s="3"/>
      <c r="H41" s="3"/>
      <c r="I41" s="3"/>
      <c r="J41" s="3"/>
      <c r="K41" s="3"/>
      <c r="L41" s="3"/>
      <c r="M41" s="3"/>
      <c r="N41" s="3"/>
      <c r="O41" s="3"/>
      <c r="P41" s="2"/>
    </row>
    <row r="42" spans="1:16" ht="15.75">
      <c r="A42" s="2">
        <v>4</v>
      </c>
      <c r="B42" s="6" t="s">
        <v>40</v>
      </c>
      <c r="C42" s="7" t="s">
        <v>41</v>
      </c>
      <c r="D42" s="8"/>
      <c r="E42" s="8"/>
      <c r="F42" s="3"/>
      <c r="G42" s="3"/>
      <c r="H42" s="3"/>
      <c r="I42" s="3"/>
      <c r="J42" s="3"/>
      <c r="K42" s="3"/>
      <c r="L42" s="3"/>
      <c r="M42" s="3"/>
      <c r="N42" s="3"/>
      <c r="O42" s="3"/>
      <c r="P42" s="2"/>
    </row>
    <row r="43" spans="1:16" ht="35.25" customHeight="1">
      <c r="A43" s="2"/>
      <c r="B43" s="6"/>
      <c r="C43" s="9" t="s">
        <v>148</v>
      </c>
      <c r="D43" s="8" t="s">
        <v>32</v>
      </c>
      <c r="E43" s="8" t="s">
        <v>17</v>
      </c>
      <c r="F43" s="3">
        <v>979</v>
      </c>
      <c r="G43" s="3">
        <f>G44</f>
        <v>159.9</v>
      </c>
      <c r="H43" s="3"/>
      <c r="I43" s="3"/>
      <c r="J43" s="3"/>
      <c r="K43" s="3"/>
      <c r="L43" s="3"/>
      <c r="M43" s="3"/>
      <c r="N43" s="3"/>
      <c r="O43" s="3"/>
      <c r="P43" s="2"/>
    </row>
    <row r="44" spans="1:16" ht="15.75">
      <c r="A44" s="2"/>
      <c r="B44" s="8"/>
      <c r="C44" s="10" t="s">
        <v>42</v>
      </c>
      <c r="D44" s="8" t="s">
        <v>32</v>
      </c>
      <c r="E44" s="8" t="s">
        <v>27</v>
      </c>
      <c r="F44" s="3"/>
      <c r="G44" s="3">
        <v>159.9</v>
      </c>
      <c r="H44" s="3"/>
      <c r="I44" s="3"/>
      <c r="J44" s="3"/>
      <c r="K44" s="3"/>
      <c r="L44" s="3"/>
      <c r="M44" s="3"/>
      <c r="N44" s="3"/>
      <c r="O44" s="3"/>
      <c r="P44" s="2"/>
    </row>
    <row r="45" spans="1:16" ht="15.75">
      <c r="A45" s="2"/>
      <c r="B45" s="8"/>
      <c r="C45" s="7" t="s">
        <v>104</v>
      </c>
      <c r="D45" s="8"/>
      <c r="E45" s="8"/>
      <c r="F45" s="4">
        <f>F43</f>
        <v>979</v>
      </c>
      <c r="G45" s="4">
        <f>G43</f>
        <v>159.9</v>
      </c>
      <c r="H45" s="4">
        <f aca="true" t="shared" si="9" ref="H45:P45">H43</f>
        <v>0</v>
      </c>
      <c r="I45" s="4">
        <f t="shared" si="9"/>
        <v>0</v>
      </c>
      <c r="J45" s="4">
        <f t="shared" si="9"/>
        <v>0</v>
      </c>
      <c r="K45" s="4">
        <f t="shared" si="9"/>
        <v>0</v>
      </c>
      <c r="L45" s="4">
        <f t="shared" si="9"/>
        <v>0</v>
      </c>
      <c r="M45" s="4">
        <f t="shared" si="9"/>
        <v>0</v>
      </c>
      <c r="N45" s="4">
        <f t="shared" si="9"/>
        <v>0</v>
      </c>
      <c r="O45" s="4">
        <f t="shared" si="9"/>
        <v>0</v>
      </c>
      <c r="P45" s="5">
        <f t="shared" si="9"/>
        <v>0</v>
      </c>
    </row>
    <row r="46" spans="1:16" ht="15.75">
      <c r="A46" s="2"/>
      <c r="B46" s="8"/>
      <c r="C46" s="10"/>
      <c r="D46" s="8"/>
      <c r="E46" s="8"/>
      <c r="F46" s="3"/>
      <c r="G46" s="3"/>
      <c r="H46" s="3"/>
      <c r="I46" s="3"/>
      <c r="J46" s="3"/>
      <c r="K46" s="3"/>
      <c r="L46" s="3"/>
      <c r="M46" s="3"/>
      <c r="N46" s="3"/>
      <c r="O46" s="3"/>
      <c r="P46" s="2"/>
    </row>
    <row r="47" spans="1:16" ht="15.75">
      <c r="A47" s="2">
        <v>5</v>
      </c>
      <c r="B47" s="6" t="s">
        <v>43</v>
      </c>
      <c r="C47" s="7" t="s">
        <v>44</v>
      </c>
      <c r="D47" s="8"/>
      <c r="E47" s="8"/>
      <c r="F47" s="3"/>
      <c r="G47" s="3"/>
      <c r="H47" s="3"/>
      <c r="I47" s="3"/>
      <c r="J47" s="3"/>
      <c r="K47" s="3"/>
      <c r="L47" s="3"/>
      <c r="M47" s="3"/>
      <c r="N47" s="3"/>
      <c r="O47" s="3"/>
      <c r="P47" s="2"/>
    </row>
    <row r="48" spans="1:16" ht="15.75">
      <c r="A48" s="2"/>
      <c r="B48" s="6"/>
      <c r="C48" s="9" t="s">
        <v>145</v>
      </c>
      <c r="D48" s="8" t="s">
        <v>20</v>
      </c>
      <c r="E48" s="8" t="s">
        <v>17</v>
      </c>
      <c r="F48" s="3">
        <v>361.4</v>
      </c>
      <c r="G48" s="3">
        <f>G50</f>
        <v>768.4</v>
      </c>
      <c r="H48" s="3">
        <f aca="true" t="shared" si="10" ref="H48:P48">H50</f>
        <v>0</v>
      </c>
      <c r="I48" s="3">
        <f t="shared" si="10"/>
        <v>0</v>
      </c>
      <c r="J48" s="3">
        <f t="shared" si="10"/>
        <v>0</v>
      </c>
      <c r="K48" s="3">
        <f t="shared" si="10"/>
        <v>0</v>
      </c>
      <c r="L48" s="3">
        <f t="shared" si="10"/>
        <v>0</v>
      </c>
      <c r="M48" s="3">
        <f t="shared" si="10"/>
        <v>0</v>
      </c>
      <c r="N48" s="3">
        <f t="shared" si="10"/>
        <v>0</v>
      </c>
      <c r="O48" s="3">
        <f t="shared" si="10"/>
        <v>0</v>
      </c>
      <c r="P48" s="2">
        <f t="shared" si="10"/>
        <v>0</v>
      </c>
    </row>
    <row r="49" spans="1:16" ht="15.75" hidden="1">
      <c r="A49" s="2"/>
      <c r="B49" s="8"/>
      <c r="C49" s="10"/>
      <c r="D49" s="8"/>
      <c r="E49" s="8"/>
      <c r="F49" s="3"/>
      <c r="G49" s="3"/>
      <c r="H49" s="3"/>
      <c r="I49" s="3"/>
      <c r="J49" s="3"/>
      <c r="K49" s="3"/>
      <c r="L49" s="3"/>
      <c r="M49" s="3"/>
      <c r="N49" s="3"/>
      <c r="O49" s="3"/>
      <c r="P49" s="2"/>
    </row>
    <row r="50" spans="1:16" ht="31.5">
      <c r="A50" s="2"/>
      <c r="B50" s="8"/>
      <c r="C50" s="10" t="s">
        <v>22</v>
      </c>
      <c r="D50" s="8" t="s">
        <v>20</v>
      </c>
      <c r="E50" s="8" t="s">
        <v>21</v>
      </c>
      <c r="F50" s="3"/>
      <c r="G50" s="3">
        <v>768.4</v>
      </c>
      <c r="H50" s="3">
        <f>I50+J50</f>
        <v>0</v>
      </c>
      <c r="I50" s="3"/>
      <c r="J50" s="3">
        <v>0</v>
      </c>
      <c r="K50" s="3">
        <f>L50+M50</f>
        <v>0</v>
      </c>
      <c r="L50" s="3"/>
      <c r="M50" s="3">
        <v>0</v>
      </c>
      <c r="N50" s="3">
        <f>O50+P50</f>
        <v>0</v>
      </c>
      <c r="O50" s="3"/>
      <c r="P50" s="2">
        <v>0</v>
      </c>
    </row>
    <row r="51" spans="1:16" ht="15.75">
      <c r="A51" s="2"/>
      <c r="B51" s="8"/>
      <c r="C51" s="10" t="s">
        <v>65</v>
      </c>
      <c r="D51" s="8" t="s">
        <v>47</v>
      </c>
      <c r="E51" s="8" t="s">
        <v>17</v>
      </c>
      <c r="F51" s="3"/>
      <c r="G51" s="3">
        <f>G52</f>
        <v>100</v>
      </c>
      <c r="H51" s="3">
        <f aca="true" t="shared" si="11" ref="H51:P51">H52</f>
        <v>0</v>
      </c>
      <c r="I51" s="3">
        <f t="shared" si="11"/>
        <v>0</v>
      </c>
      <c r="J51" s="3">
        <f t="shared" si="11"/>
        <v>0</v>
      </c>
      <c r="K51" s="3">
        <f t="shared" si="11"/>
        <v>0</v>
      </c>
      <c r="L51" s="3">
        <f t="shared" si="11"/>
        <v>0</v>
      </c>
      <c r="M51" s="3">
        <f t="shared" si="11"/>
        <v>0</v>
      </c>
      <c r="N51" s="3">
        <f t="shared" si="11"/>
        <v>0</v>
      </c>
      <c r="O51" s="3">
        <f t="shared" si="11"/>
        <v>0</v>
      </c>
      <c r="P51" s="3">
        <f t="shared" si="11"/>
        <v>0</v>
      </c>
    </row>
    <row r="52" spans="1:16" ht="15.75">
      <c r="A52" s="2"/>
      <c r="B52" s="8"/>
      <c r="C52" s="10" t="s">
        <v>71</v>
      </c>
      <c r="D52" s="8" t="s">
        <v>47</v>
      </c>
      <c r="E52" s="8" t="s">
        <v>25</v>
      </c>
      <c r="F52" s="3"/>
      <c r="G52" s="3">
        <v>100</v>
      </c>
      <c r="H52" s="3"/>
      <c r="I52" s="3"/>
      <c r="J52" s="3"/>
      <c r="K52" s="3"/>
      <c r="L52" s="3"/>
      <c r="M52" s="3"/>
      <c r="N52" s="3"/>
      <c r="O52" s="3"/>
      <c r="P52" s="2"/>
    </row>
    <row r="53" spans="1:16" ht="15.75">
      <c r="A53" s="2"/>
      <c r="B53" s="8"/>
      <c r="C53" s="9" t="s">
        <v>154</v>
      </c>
      <c r="D53" s="8" t="s">
        <v>45</v>
      </c>
      <c r="E53" s="8" t="s">
        <v>17</v>
      </c>
      <c r="F53" s="3">
        <v>69289.7</v>
      </c>
      <c r="G53" s="3">
        <f>G54+G55+G56</f>
        <v>90747.6</v>
      </c>
      <c r="H53" s="3">
        <f aca="true" t="shared" si="12" ref="H53:P53">H54+H55+H56</f>
        <v>99526.5</v>
      </c>
      <c r="I53" s="3">
        <f t="shared" si="12"/>
        <v>87329.40000000001</v>
      </c>
      <c r="J53" s="3">
        <f t="shared" si="12"/>
        <v>12197.099999999999</v>
      </c>
      <c r="K53" s="3">
        <f t="shared" si="12"/>
        <v>114642.7</v>
      </c>
      <c r="L53" s="3">
        <f t="shared" si="12"/>
        <v>108661.59999999999</v>
      </c>
      <c r="M53" s="3">
        <f t="shared" si="12"/>
        <v>5981.099999999999</v>
      </c>
      <c r="N53" s="3">
        <f t="shared" si="12"/>
        <v>123138.59999999999</v>
      </c>
      <c r="O53" s="3">
        <f t="shared" si="12"/>
        <v>113215.70000000001</v>
      </c>
      <c r="P53" s="2">
        <f t="shared" si="12"/>
        <v>9922.900000000001</v>
      </c>
    </row>
    <row r="54" spans="1:16" ht="15.75">
      <c r="A54" s="2"/>
      <c r="B54" s="8"/>
      <c r="C54" s="10" t="s">
        <v>57</v>
      </c>
      <c r="D54" s="8" t="s">
        <v>45</v>
      </c>
      <c r="E54" s="8" t="s">
        <v>14</v>
      </c>
      <c r="F54" s="3"/>
      <c r="G54" s="3">
        <v>15643.1</v>
      </c>
      <c r="H54" s="3">
        <f aca="true" t="shared" si="13" ref="H54:H59">I54+J54</f>
        <v>21592.8</v>
      </c>
      <c r="I54" s="3">
        <v>17823.5</v>
      </c>
      <c r="J54" s="3">
        <v>3769.3</v>
      </c>
      <c r="K54" s="3">
        <f aca="true" t="shared" si="14" ref="K54:K59">L54+M54</f>
        <v>23742.2</v>
      </c>
      <c r="L54" s="3">
        <v>22275.7</v>
      </c>
      <c r="M54" s="3">
        <v>1466.5</v>
      </c>
      <c r="N54" s="3">
        <f aca="true" t="shared" si="15" ref="N54:N59">O54+P54</f>
        <v>25322.2</v>
      </c>
      <c r="O54" s="3">
        <v>22968.4</v>
      </c>
      <c r="P54" s="2">
        <v>2353.8</v>
      </c>
    </row>
    <row r="55" spans="1:16" ht="15.75">
      <c r="A55" s="2"/>
      <c r="B55" s="8"/>
      <c r="C55" s="10" t="s">
        <v>58</v>
      </c>
      <c r="D55" s="8" t="s">
        <v>45</v>
      </c>
      <c r="E55" s="8" t="s">
        <v>25</v>
      </c>
      <c r="F55" s="3"/>
      <c r="G55" s="3">
        <v>66381.7</v>
      </c>
      <c r="H55" s="3">
        <f t="shared" si="13"/>
        <v>69767.8</v>
      </c>
      <c r="I55" s="3">
        <v>62448.8</v>
      </c>
      <c r="J55" s="3">
        <v>7319</v>
      </c>
      <c r="K55" s="3">
        <f t="shared" si="14"/>
        <v>82133.2</v>
      </c>
      <c r="L55" s="3">
        <v>78151.5</v>
      </c>
      <c r="M55" s="3">
        <v>3981.7</v>
      </c>
      <c r="N55" s="3">
        <f t="shared" si="15"/>
        <v>88553.2</v>
      </c>
      <c r="O55" s="3">
        <v>81907.8</v>
      </c>
      <c r="P55" s="2">
        <v>6645.4</v>
      </c>
    </row>
    <row r="56" spans="1:16" ht="17.25" customHeight="1">
      <c r="A56" s="2"/>
      <c r="B56" s="8"/>
      <c r="C56" s="10" t="s">
        <v>59</v>
      </c>
      <c r="D56" s="8" t="s">
        <v>45</v>
      </c>
      <c r="E56" s="8" t="s">
        <v>23</v>
      </c>
      <c r="F56" s="3"/>
      <c r="G56" s="3">
        <v>8722.8</v>
      </c>
      <c r="H56" s="3">
        <f t="shared" si="13"/>
        <v>8165.900000000001</v>
      </c>
      <c r="I56" s="3">
        <v>7057.1</v>
      </c>
      <c r="J56" s="3">
        <v>1108.8</v>
      </c>
      <c r="K56" s="3">
        <f t="shared" si="14"/>
        <v>8767.3</v>
      </c>
      <c r="L56" s="3">
        <v>8234.4</v>
      </c>
      <c r="M56" s="3">
        <v>532.9</v>
      </c>
      <c r="N56" s="3">
        <f t="shared" si="15"/>
        <v>9263.2</v>
      </c>
      <c r="O56" s="3">
        <v>8339.5</v>
      </c>
      <c r="P56" s="2">
        <v>923.7</v>
      </c>
    </row>
    <row r="57" spans="1:16" ht="15.75">
      <c r="A57" s="2"/>
      <c r="B57" s="8"/>
      <c r="C57" s="9" t="s">
        <v>141</v>
      </c>
      <c r="D57" s="8" t="s">
        <v>28</v>
      </c>
      <c r="E57" s="8" t="s">
        <v>17</v>
      </c>
      <c r="F57" s="3">
        <v>325.7</v>
      </c>
      <c r="G57" s="3">
        <f>G59</f>
        <v>814.5</v>
      </c>
      <c r="H57" s="3">
        <f aca="true" t="shared" si="16" ref="H57:P57">H59</f>
        <v>0</v>
      </c>
      <c r="I57" s="3">
        <f t="shared" si="16"/>
        <v>0</v>
      </c>
      <c r="J57" s="3">
        <f t="shared" si="16"/>
        <v>0</v>
      </c>
      <c r="K57" s="3">
        <f t="shared" si="16"/>
        <v>0</v>
      </c>
      <c r="L57" s="3">
        <f t="shared" si="16"/>
        <v>0</v>
      </c>
      <c r="M57" s="3">
        <f t="shared" si="16"/>
        <v>0</v>
      </c>
      <c r="N57" s="3">
        <f t="shared" si="16"/>
        <v>0</v>
      </c>
      <c r="O57" s="3">
        <f t="shared" si="16"/>
        <v>0</v>
      </c>
      <c r="P57" s="2">
        <f t="shared" si="16"/>
        <v>0</v>
      </c>
    </row>
    <row r="58" spans="1:16" ht="15.75" hidden="1">
      <c r="A58" s="2"/>
      <c r="B58" s="8"/>
      <c r="C58" s="10"/>
      <c r="D58" s="8"/>
      <c r="E58" s="8"/>
      <c r="F58" s="3"/>
      <c r="G58" s="3"/>
      <c r="H58" s="3"/>
      <c r="I58" s="3"/>
      <c r="J58" s="3"/>
      <c r="K58" s="3"/>
      <c r="L58" s="3"/>
      <c r="M58" s="3"/>
      <c r="N58" s="3"/>
      <c r="O58" s="3"/>
      <c r="P58" s="2"/>
    </row>
    <row r="59" spans="1:16" ht="15.75">
      <c r="A59" s="2"/>
      <c r="B59" s="8"/>
      <c r="C59" s="10" t="s">
        <v>60</v>
      </c>
      <c r="D59" s="8" t="s">
        <v>28</v>
      </c>
      <c r="E59" s="8" t="s">
        <v>20</v>
      </c>
      <c r="F59" s="3"/>
      <c r="G59" s="3">
        <v>814.5</v>
      </c>
      <c r="H59" s="3">
        <f t="shared" si="13"/>
        <v>0</v>
      </c>
      <c r="I59" s="3"/>
      <c r="J59" s="3">
        <v>0</v>
      </c>
      <c r="K59" s="3">
        <f t="shared" si="14"/>
        <v>0</v>
      </c>
      <c r="L59" s="3"/>
      <c r="M59" s="3">
        <v>0</v>
      </c>
      <c r="N59" s="3">
        <f t="shared" si="15"/>
        <v>0</v>
      </c>
      <c r="O59" s="3"/>
      <c r="P59" s="2">
        <v>0</v>
      </c>
    </row>
    <row r="60" spans="1:16" ht="15.75">
      <c r="A60" s="2"/>
      <c r="B60" s="8"/>
      <c r="C60" s="7" t="s">
        <v>104</v>
      </c>
      <c r="D60" s="8"/>
      <c r="E60" s="8"/>
      <c r="F60" s="4">
        <f>F48+F53+F57</f>
        <v>69976.79999999999</v>
      </c>
      <c r="G60" s="4">
        <f>G48+G53+G57+G51</f>
        <v>92430.5</v>
      </c>
      <c r="H60" s="4">
        <f aca="true" t="shared" si="17" ref="H60:P60">H48+H53+H57+H51</f>
        <v>99526.5</v>
      </c>
      <c r="I60" s="4">
        <f t="shared" si="17"/>
        <v>87329.40000000001</v>
      </c>
      <c r="J60" s="4">
        <f t="shared" si="17"/>
        <v>12197.099999999999</v>
      </c>
      <c r="K60" s="4">
        <f t="shared" si="17"/>
        <v>114642.7</v>
      </c>
      <c r="L60" s="4">
        <f t="shared" si="17"/>
        <v>108661.59999999999</v>
      </c>
      <c r="M60" s="4">
        <f t="shared" si="17"/>
        <v>5981.099999999999</v>
      </c>
      <c r="N60" s="4">
        <f t="shared" si="17"/>
        <v>123138.59999999999</v>
      </c>
      <c r="O60" s="4">
        <f t="shared" si="17"/>
        <v>113215.70000000001</v>
      </c>
      <c r="P60" s="4">
        <f t="shared" si="17"/>
        <v>9922.900000000001</v>
      </c>
    </row>
    <row r="61" spans="1:16" s="11" customFormat="1" ht="31.5">
      <c r="A61" s="5"/>
      <c r="B61" s="6"/>
      <c r="C61" s="7" t="s">
        <v>137</v>
      </c>
      <c r="D61" s="6"/>
      <c r="E61" s="6"/>
      <c r="F61" s="4"/>
      <c r="G61" s="4">
        <v>162</v>
      </c>
      <c r="H61" s="4">
        <v>2</v>
      </c>
      <c r="I61" s="4">
        <v>2</v>
      </c>
      <c r="J61" s="4"/>
      <c r="K61" s="4">
        <f>L61+M61</f>
        <v>16</v>
      </c>
      <c r="L61" s="4">
        <v>16</v>
      </c>
      <c r="M61" s="4"/>
      <c r="N61" s="4">
        <f>O61+P61</f>
        <v>14</v>
      </c>
      <c r="O61" s="4">
        <v>14</v>
      </c>
      <c r="P61" s="5"/>
    </row>
    <row r="62" spans="1:16" ht="15.75">
      <c r="A62" s="2"/>
      <c r="B62" s="8"/>
      <c r="C62" s="10"/>
      <c r="D62" s="8"/>
      <c r="E62" s="8"/>
      <c r="F62" s="4"/>
      <c r="G62" s="3"/>
      <c r="H62" s="3"/>
      <c r="I62" s="3"/>
      <c r="J62" s="3"/>
      <c r="K62" s="3"/>
      <c r="L62" s="3"/>
      <c r="M62" s="4"/>
      <c r="N62" s="3"/>
      <c r="O62" s="4"/>
      <c r="P62" s="5"/>
    </row>
    <row r="63" spans="1:16" s="11" customFormat="1" ht="15.75" hidden="1">
      <c r="A63" s="5"/>
      <c r="B63" s="6"/>
      <c r="C63" s="7"/>
      <c r="D63" s="6"/>
      <c r="E63" s="6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</row>
    <row r="64" spans="1:16" ht="15.75" hidden="1">
      <c r="A64" s="2"/>
      <c r="B64" s="8"/>
      <c r="C64" s="10"/>
      <c r="D64" s="8"/>
      <c r="E64" s="8"/>
      <c r="F64" s="4"/>
      <c r="G64" s="3"/>
      <c r="H64" s="3"/>
      <c r="I64" s="3"/>
      <c r="J64" s="3"/>
      <c r="K64" s="3"/>
      <c r="L64" s="3"/>
      <c r="M64" s="4"/>
      <c r="N64" s="3"/>
      <c r="O64" s="4"/>
      <c r="P64" s="5"/>
    </row>
    <row r="65" spans="1:16" ht="15.75" hidden="1">
      <c r="A65" s="2"/>
      <c r="B65" s="8"/>
      <c r="C65" s="10"/>
      <c r="D65" s="8"/>
      <c r="E65" s="8"/>
      <c r="F65" s="4"/>
      <c r="G65" s="3"/>
      <c r="H65" s="3"/>
      <c r="I65" s="3"/>
      <c r="J65" s="3"/>
      <c r="K65" s="3"/>
      <c r="L65" s="3"/>
      <c r="M65" s="4"/>
      <c r="N65" s="3"/>
      <c r="O65" s="4"/>
      <c r="P65" s="5"/>
    </row>
    <row r="66" spans="1:16" ht="15.75" hidden="1">
      <c r="A66" s="2"/>
      <c r="B66" s="8"/>
      <c r="C66" s="10"/>
      <c r="D66" s="8"/>
      <c r="E66" s="8"/>
      <c r="F66" s="3"/>
      <c r="G66" s="3"/>
      <c r="H66" s="3"/>
      <c r="I66" s="3"/>
      <c r="J66" s="3"/>
      <c r="K66" s="3"/>
      <c r="L66" s="3"/>
      <c r="M66" s="3"/>
      <c r="N66" s="3"/>
      <c r="O66" s="3"/>
      <c r="P66" s="2"/>
    </row>
    <row r="67" spans="1:16" ht="47.25">
      <c r="A67" s="2">
        <v>6</v>
      </c>
      <c r="B67" s="6" t="s">
        <v>184</v>
      </c>
      <c r="C67" s="7" t="s">
        <v>185</v>
      </c>
      <c r="D67" s="8"/>
      <c r="E67" s="8"/>
      <c r="F67" s="3"/>
      <c r="G67" s="3"/>
      <c r="H67" s="3"/>
      <c r="I67" s="3"/>
      <c r="J67" s="3"/>
      <c r="K67" s="3"/>
      <c r="L67" s="3"/>
      <c r="M67" s="3"/>
      <c r="N67" s="3"/>
      <c r="O67" s="3"/>
      <c r="P67" s="2"/>
    </row>
    <row r="68" spans="1:16" ht="15.75">
      <c r="A68" s="2"/>
      <c r="B68" s="6"/>
      <c r="C68" s="9" t="s">
        <v>144</v>
      </c>
      <c r="D68" s="8" t="s">
        <v>14</v>
      </c>
      <c r="E68" s="8" t="s">
        <v>17</v>
      </c>
      <c r="F68" s="3">
        <v>5177.7</v>
      </c>
      <c r="G68" s="3">
        <f aca="true" t="shared" si="18" ref="G68:P68">G69+G70+G71+G72+G73</f>
        <v>7775.099999999999</v>
      </c>
      <c r="H68" s="3">
        <f t="shared" si="18"/>
        <v>11025</v>
      </c>
      <c r="I68" s="3">
        <f t="shared" si="18"/>
        <v>9723.7</v>
      </c>
      <c r="J68" s="3">
        <f t="shared" si="18"/>
        <v>1301.3</v>
      </c>
      <c r="K68" s="3">
        <f t="shared" si="18"/>
        <v>12077.099999999999</v>
      </c>
      <c r="L68" s="3">
        <f t="shared" si="18"/>
        <v>11571.400000000001</v>
      </c>
      <c r="M68" s="3">
        <f t="shared" si="18"/>
        <v>505.7</v>
      </c>
      <c r="N68" s="3">
        <f t="shared" si="18"/>
        <v>12674.500000000002</v>
      </c>
      <c r="O68" s="3">
        <f t="shared" si="18"/>
        <v>11800.800000000001</v>
      </c>
      <c r="P68" s="2">
        <f t="shared" si="18"/>
        <v>873.7</v>
      </c>
    </row>
    <row r="69" spans="1:16" ht="78.75">
      <c r="A69" s="2"/>
      <c r="B69" s="8"/>
      <c r="C69" s="10" t="s">
        <v>61</v>
      </c>
      <c r="D69" s="8" t="s">
        <v>14</v>
      </c>
      <c r="E69" s="8" t="s">
        <v>15</v>
      </c>
      <c r="F69" s="3"/>
      <c r="G69" s="3">
        <v>6940.2</v>
      </c>
      <c r="H69" s="3">
        <f>I69+J69</f>
        <v>7492.5</v>
      </c>
      <c r="I69" s="3">
        <v>6191.2</v>
      </c>
      <c r="J69" s="3">
        <v>1301.3</v>
      </c>
      <c r="K69" s="3">
        <f>L69+M69</f>
        <v>8083.8</v>
      </c>
      <c r="L69" s="3">
        <v>7578.1</v>
      </c>
      <c r="M69" s="3">
        <v>505.7</v>
      </c>
      <c r="N69" s="3">
        <f>O69+P69</f>
        <v>8538.7</v>
      </c>
      <c r="O69" s="3">
        <v>7665</v>
      </c>
      <c r="P69" s="2">
        <v>873.7</v>
      </c>
    </row>
    <row r="70" spans="1:16" ht="15.75" hidden="1">
      <c r="A70" s="2"/>
      <c r="B70" s="8"/>
      <c r="C70" s="10"/>
      <c r="D70" s="8"/>
      <c r="E70" s="8"/>
      <c r="F70" s="3"/>
      <c r="G70" s="3"/>
      <c r="H70" s="3"/>
      <c r="I70" s="3"/>
      <c r="J70" s="3"/>
      <c r="K70" s="3"/>
      <c r="L70" s="3"/>
      <c r="M70" s="3"/>
      <c r="N70" s="3"/>
      <c r="O70" s="3"/>
      <c r="P70" s="2"/>
    </row>
    <row r="71" spans="1:16" ht="15.75">
      <c r="A71" s="2"/>
      <c r="B71" s="8"/>
      <c r="C71" s="10" t="s">
        <v>62</v>
      </c>
      <c r="D71" s="8" t="s">
        <v>14</v>
      </c>
      <c r="E71" s="8" t="s">
        <v>21</v>
      </c>
      <c r="F71" s="3"/>
      <c r="G71" s="3">
        <v>719.5</v>
      </c>
      <c r="H71" s="3">
        <f>I71+J71</f>
        <v>1500</v>
      </c>
      <c r="I71" s="3">
        <v>1500</v>
      </c>
      <c r="J71" s="3">
        <v>0</v>
      </c>
      <c r="K71" s="3">
        <f>L71+M71</f>
        <v>1621.5</v>
      </c>
      <c r="L71" s="3">
        <v>1621.5</v>
      </c>
      <c r="M71" s="3">
        <v>0</v>
      </c>
      <c r="N71" s="3">
        <f>O71+P71</f>
        <v>1744.7</v>
      </c>
      <c r="O71" s="3">
        <v>1744.7</v>
      </c>
      <c r="P71" s="2">
        <v>0</v>
      </c>
    </row>
    <row r="72" spans="1:16" ht="15.75" hidden="1">
      <c r="A72" s="2"/>
      <c r="B72" s="8"/>
      <c r="C72" s="10"/>
      <c r="D72" s="8"/>
      <c r="E72" s="8"/>
      <c r="F72" s="3"/>
      <c r="G72" s="3"/>
      <c r="H72" s="3"/>
      <c r="I72" s="3"/>
      <c r="J72" s="3"/>
      <c r="K72" s="3"/>
      <c r="L72" s="3"/>
      <c r="M72" s="3"/>
      <c r="N72" s="3"/>
      <c r="O72" s="3"/>
      <c r="P72" s="2"/>
    </row>
    <row r="73" spans="1:16" ht="15.75">
      <c r="A73" s="2"/>
      <c r="B73" s="8"/>
      <c r="C73" s="10" t="s">
        <v>63</v>
      </c>
      <c r="D73" s="8" t="s">
        <v>14</v>
      </c>
      <c r="E73" s="8" t="s">
        <v>46</v>
      </c>
      <c r="F73" s="3"/>
      <c r="G73" s="3">
        <v>115.4</v>
      </c>
      <c r="H73" s="3">
        <f>I73+J73</f>
        <v>2032.5</v>
      </c>
      <c r="I73" s="3">
        <v>2032.5</v>
      </c>
      <c r="J73" s="3">
        <v>0</v>
      </c>
      <c r="K73" s="3">
        <f>SUM(L73:M73)</f>
        <v>2371.8</v>
      </c>
      <c r="L73" s="3">
        <v>2371.8</v>
      </c>
      <c r="M73" s="3"/>
      <c r="N73" s="3">
        <f>O73+P73</f>
        <v>2391.1</v>
      </c>
      <c r="O73" s="3">
        <v>2391.1</v>
      </c>
      <c r="P73" s="2"/>
    </row>
    <row r="74" spans="1:16" ht="42.75" customHeight="1">
      <c r="A74" s="2"/>
      <c r="B74" s="8"/>
      <c r="C74" s="9" t="s">
        <v>140</v>
      </c>
      <c r="D74" s="8" t="s">
        <v>27</v>
      </c>
      <c r="E74" s="8" t="s">
        <v>17</v>
      </c>
      <c r="F74" s="3"/>
      <c r="G74" s="3">
        <f>G75</f>
        <v>100</v>
      </c>
      <c r="H74" s="3">
        <f aca="true" t="shared" si="19" ref="H74:P74">H75</f>
        <v>150</v>
      </c>
      <c r="I74" s="3">
        <f t="shared" si="19"/>
        <v>150</v>
      </c>
      <c r="J74" s="3">
        <f t="shared" si="19"/>
        <v>0</v>
      </c>
      <c r="K74" s="3">
        <f t="shared" si="19"/>
        <v>162.2</v>
      </c>
      <c r="L74" s="3">
        <f t="shared" si="19"/>
        <v>162.2</v>
      </c>
      <c r="M74" s="3">
        <f t="shared" si="19"/>
        <v>0</v>
      </c>
      <c r="N74" s="3">
        <f t="shared" si="19"/>
        <v>174.5</v>
      </c>
      <c r="O74" s="3">
        <f t="shared" si="19"/>
        <v>174.5</v>
      </c>
      <c r="P74" s="2">
        <f t="shared" si="19"/>
        <v>0</v>
      </c>
    </row>
    <row r="75" spans="1:16" ht="63">
      <c r="A75" s="2"/>
      <c r="B75" s="8"/>
      <c r="C75" s="10" t="s">
        <v>64</v>
      </c>
      <c r="D75" s="8" t="s">
        <v>27</v>
      </c>
      <c r="E75" s="8" t="s">
        <v>23</v>
      </c>
      <c r="F75" s="3"/>
      <c r="G75" s="3">
        <v>100</v>
      </c>
      <c r="H75" s="3">
        <f>I75+J75</f>
        <v>150</v>
      </c>
      <c r="I75" s="3">
        <v>150</v>
      </c>
      <c r="J75" s="3">
        <v>0</v>
      </c>
      <c r="K75" s="3">
        <f>L75+M75</f>
        <v>162.2</v>
      </c>
      <c r="L75" s="3">
        <v>162.2</v>
      </c>
      <c r="M75" s="3">
        <v>0</v>
      </c>
      <c r="N75" s="3">
        <f>O75+P75</f>
        <v>174.5</v>
      </c>
      <c r="O75" s="3">
        <v>174.5</v>
      </c>
      <c r="P75" s="2">
        <v>0</v>
      </c>
    </row>
    <row r="76" spans="1:16" ht="15.75">
      <c r="A76" s="2"/>
      <c r="B76" s="8"/>
      <c r="C76" s="9" t="s">
        <v>145</v>
      </c>
      <c r="D76" s="8" t="s">
        <v>20</v>
      </c>
      <c r="E76" s="8" t="s">
        <v>17</v>
      </c>
      <c r="F76" s="3">
        <v>359.9</v>
      </c>
      <c r="G76" s="3">
        <f aca="true" t="shared" si="20" ref="G76:P76">G77+G78</f>
        <v>864</v>
      </c>
      <c r="H76" s="3">
        <f t="shared" si="20"/>
        <v>1300</v>
      </c>
      <c r="I76" s="3">
        <f t="shared" si="20"/>
        <v>1300</v>
      </c>
      <c r="J76" s="3">
        <f t="shared" si="20"/>
        <v>0</v>
      </c>
      <c r="K76" s="3">
        <f t="shared" si="20"/>
        <v>1405.3</v>
      </c>
      <c r="L76" s="3">
        <f t="shared" si="20"/>
        <v>1405.3</v>
      </c>
      <c r="M76" s="3">
        <f t="shared" si="20"/>
        <v>0</v>
      </c>
      <c r="N76" s="3">
        <f t="shared" si="20"/>
        <v>1512.1</v>
      </c>
      <c r="O76" s="3">
        <f t="shared" si="20"/>
        <v>1512.1</v>
      </c>
      <c r="P76" s="2">
        <f t="shared" si="20"/>
        <v>0</v>
      </c>
    </row>
    <row r="77" spans="1:16" ht="15.75" hidden="1">
      <c r="A77" s="2"/>
      <c r="B77" s="8"/>
      <c r="C77" s="10"/>
      <c r="D77" s="8"/>
      <c r="E77" s="8"/>
      <c r="F77" s="3"/>
      <c r="G77" s="3"/>
      <c r="H77" s="3"/>
      <c r="I77" s="3"/>
      <c r="J77" s="3"/>
      <c r="K77" s="3"/>
      <c r="L77" s="3"/>
      <c r="M77" s="3"/>
      <c r="N77" s="3"/>
      <c r="O77" s="3"/>
      <c r="P77" s="2"/>
    </row>
    <row r="78" spans="1:16" ht="31.5">
      <c r="A78" s="2"/>
      <c r="B78" s="8"/>
      <c r="C78" s="10" t="s">
        <v>22</v>
      </c>
      <c r="D78" s="8" t="s">
        <v>20</v>
      </c>
      <c r="E78" s="8" t="s">
        <v>21</v>
      </c>
      <c r="F78" s="3"/>
      <c r="G78" s="3">
        <v>864</v>
      </c>
      <c r="H78" s="3">
        <f>I78+J78</f>
        <v>1300</v>
      </c>
      <c r="I78" s="3">
        <v>1300</v>
      </c>
      <c r="J78" s="3">
        <v>0</v>
      </c>
      <c r="K78" s="3">
        <f>L78+M78</f>
        <v>1405.3</v>
      </c>
      <c r="L78" s="3">
        <v>1405.3</v>
      </c>
      <c r="M78" s="3">
        <v>0</v>
      </c>
      <c r="N78" s="3">
        <f>O78+P78</f>
        <v>1512.1</v>
      </c>
      <c r="O78" s="3">
        <v>1512.1</v>
      </c>
      <c r="P78" s="2">
        <v>0</v>
      </c>
    </row>
    <row r="79" spans="1:16" ht="33" customHeight="1">
      <c r="A79" s="2"/>
      <c r="B79" s="8"/>
      <c r="C79" s="9" t="s">
        <v>142</v>
      </c>
      <c r="D79" s="8" t="s">
        <v>47</v>
      </c>
      <c r="E79" s="8" t="s">
        <v>17</v>
      </c>
      <c r="F79" s="3">
        <v>311.3</v>
      </c>
      <c r="G79" s="3">
        <f aca="true" t="shared" si="21" ref="G79:P79">G80</f>
        <v>686</v>
      </c>
      <c r="H79" s="3">
        <f t="shared" si="21"/>
        <v>1300</v>
      </c>
      <c r="I79" s="3">
        <f t="shared" si="21"/>
        <v>1300</v>
      </c>
      <c r="J79" s="3">
        <f t="shared" si="21"/>
        <v>0</v>
      </c>
      <c r="K79" s="3">
        <f t="shared" si="21"/>
        <v>1405.3</v>
      </c>
      <c r="L79" s="3">
        <f t="shared" si="21"/>
        <v>1405.3</v>
      </c>
      <c r="M79" s="3">
        <f t="shared" si="21"/>
        <v>0</v>
      </c>
      <c r="N79" s="3">
        <f t="shared" si="21"/>
        <v>1512.1</v>
      </c>
      <c r="O79" s="3">
        <f t="shared" si="21"/>
        <v>1512.1</v>
      </c>
      <c r="P79" s="2">
        <f t="shared" si="21"/>
        <v>0</v>
      </c>
    </row>
    <row r="80" spans="1:16" ht="15.75">
      <c r="A80" s="2"/>
      <c r="B80" s="8"/>
      <c r="C80" s="10" t="s">
        <v>65</v>
      </c>
      <c r="D80" s="8" t="s">
        <v>47</v>
      </c>
      <c r="E80" s="8" t="s">
        <v>14</v>
      </c>
      <c r="F80" s="3"/>
      <c r="G80" s="3">
        <v>686</v>
      </c>
      <c r="H80" s="3">
        <f>I80+J80</f>
        <v>1300</v>
      </c>
      <c r="I80" s="3">
        <v>1300</v>
      </c>
      <c r="J80" s="3">
        <v>0</v>
      </c>
      <c r="K80" s="3">
        <f>L80+M80</f>
        <v>1405.3</v>
      </c>
      <c r="L80" s="3">
        <v>1405.3</v>
      </c>
      <c r="M80" s="3">
        <v>0</v>
      </c>
      <c r="N80" s="3">
        <f>O80+P80</f>
        <v>1512.1</v>
      </c>
      <c r="O80" s="3">
        <v>1512.1</v>
      </c>
      <c r="P80" s="2">
        <v>0</v>
      </c>
    </row>
    <row r="81" spans="1:16" ht="15.75">
      <c r="A81" s="2"/>
      <c r="B81" s="8"/>
      <c r="C81" s="9" t="s">
        <v>146</v>
      </c>
      <c r="D81" s="8" t="s">
        <v>15</v>
      </c>
      <c r="E81" s="8" t="s">
        <v>17</v>
      </c>
      <c r="F81" s="3">
        <f>F82</f>
        <v>0</v>
      </c>
      <c r="G81" s="3">
        <f aca="true" t="shared" si="22" ref="G81:P81">G82</f>
        <v>0</v>
      </c>
      <c r="H81" s="3">
        <f t="shared" si="22"/>
        <v>0</v>
      </c>
      <c r="I81" s="3">
        <f t="shared" si="22"/>
        <v>0</v>
      </c>
      <c r="J81" s="3">
        <f t="shared" si="22"/>
        <v>0</v>
      </c>
      <c r="K81" s="3">
        <f t="shared" si="22"/>
        <v>0</v>
      </c>
      <c r="L81" s="3">
        <f t="shared" si="22"/>
        <v>0</v>
      </c>
      <c r="M81" s="3">
        <f t="shared" si="22"/>
        <v>0</v>
      </c>
      <c r="N81" s="3">
        <f t="shared" si="22"/>
        <v>0</v>
      </c>
      <c r="O81" s="3">
        <f t="shared" si="22"/>
        <v>0</v>
      </c>
      <c r="P81" s="2">
        <f t="shared" si="22"/>
        <v>0</v>
      </c>
    </row>
    <row r="82" spans="1:16" ht="40.5" customHeight="1">
      <c r="A82" s="2"/>
      <c r="B82" s="8"/>
      <c r="C82" s="10" t="s">
        <v>66</v>
      </c>
      <c r="D82" s="8" t="s">
        <v>15</v>
      </c>
      <c r="E82" s="8" t="s">
        <v>27</v>
      </c>
      <c r="F82" s="3"/>
      <c r="G82" s="3"/>
      <c r="H82" s="3">
        <f>I82+J82</f>
        <v>0</v>
      </c>
      <c r="I82" s="3"/>
      <c r="J82" s="3">
        <v>0</v>
      </c>
      <c r="K82" s="3">
        <f>L82+M82</f>
        <v>0</v>
      </c>
      <c r="L82" s="3"/>
      <c r="M82" s="3">
        <v>0</v>
      </c>
      <c r="N82" s="3">
        <f>O82+P82</f>
        <v>0</v>
      </c>
      <c r="O82" s="3"/>
      <c r="P82" s="2">
        <v>0</v>
      </c>
    </row>
    <row r="83" spans="1:16" ht="15.75">
      <c r="A83" s="2"/>
      <c r="B83" s="8"/>
      <c r="C83" s="9" t="s">
        <v>141</v>
      </c>
      <c r="D83" s="8" t="s">
        <v>28</v>
      </c>
      <c r="E83" s="8" t="s">
        <v>17</v>
      </c>
      <c r="F83" s="3">
        <f>F84</f>
        <v>0</v>
      </c>
      <c r="G83" s="3">
        <f aca="true" t="shared" si="23" ref="G83:P83">G84</f>
        <v>0</v>
      </c>
      <c r="H83" s="3">
        <f t="shared" si="23"/>
        <v>0</v>
      </c>
      <c r="I83" s="3">
        <f t="shared" si="23"/>
        <v>0</v>
      </c>
      <c r="J83" s="3">
        <f t="shared" si="23"/>
        <v>0</v>
      </c>
      <c r="K83" s="3">
        <f t="shared" si="23"/>
        <v>0</v>
      </c>
      <c r="L83" s="3">
        <f t="shared" si="23"/>
        <v>0</v>
      </c>
      <c r="M83" s="3">
        <f t="shared" si="23"/>
        <v>0</v>
      </c>
      <c r="N83" s="3">
        <f t="shared" si="23"/>
        <v>0</v>
      </c>
      <c r="O83" s="3">
        <f t="shared" si="23"/>
        <v>0</v>
      </c>
      <c r="P83" s="3">
        <f t="shared" si="23"/>
        <v>0</v>
      </c>
    </row>
    <row r="84" spans="1:16" ht="15.75">
      <c r="A84" s="2"/>
      <c r="B84" s="8"/>
      <c r="C84" s="10" t="s">
        <v>67</v>
      </c>
      <c r="D84" s="8" t="s">
        <v>28</v>
      </c>
      <c r="E84" s="8" t="s">
        <v>27</v>
      </c>
      <c r="F84" s="3"/>
      <c r="G84" s="3"/>
      <c r="H84" s="3">
        <f>I84+J84</f>
        <v>0</v>
      </c>
      <c r="I84" s="3"/>
      <c r="J84" s="3">
        <v>0</v>
      </c>
      <c r="K84" s="3">
        <f>L84+M84</f>
        <v>0</v>
      </c>
      <c r="L84" s="3"/>
      <c r="M84" s="3">
        <v>0</v>
      </c>
      <c r="N84" s="3">
        <f>O84+P84</f>
        <v>0</v>
      </c>
      <c r="O84" s="3"/>
      <c r="P84" s="3">
        <v>0</v>
      </c>
    </row>
    <row r="85" spans="1:16" ht="15.75">
      <c r="A85" s="2"/>
      <c r="B85" s="8"/>
      <c r="C85" s="9" t="s">
        <v>147</v>
      </c>
      <c r="D85" s="8" t="s">
        <v>16</v>
      </c>
      <c r="E85" s="8" t="s">
        <v>17</v>
      </c>
      <c r="F85" s="3">
        <v>24724.6</v>
      </c>
      <c r="G85" s="3">
        <f>G86+G88+G89+G90</f>
        <v>35473.1</v>
      </c>
      <c r="H85" s="3">
        <f aca="true" t="shared" si="24" ref="H85:P85">H86+H88+H89+H90</f>
        <v>26398.6</v>
      </c>
      <c r="I85" s="3">
        <f t="shared" si="24"/>
        <v>26398.6</v>
      </c>
      <c r="J85" s="3">
        <f t="shared" si="24"/>
        <v>0</v>
      </c>
      <c r="K85" s="3">
        <f t="shared" si="24"/>
        <v>28512.699999999997</v>
      </c>
      <c r="L85" s="3">
        <f t="shared" si="24"/>
        <v>28512.699999999997</v>
      </c>
      <c r="M85" s="3">
        <f t="shared" si="24"/>
        <v>0</v>
      </c>
      <c r="N85" s="3">
        <f t="shared" si="24"/>
        <v>30647.5</v>
      </c>
      <c r="O85" s="3">
        <f t="shared" si="24"/>
        <v>30647.5</v>
      </c>
      <c r="P85" s="3">
        <f t="shared" si="24"/>
        <v>0</v>
      </c>
    </row>
    <row r="86" spans="1:16" ht="31.5">
      <c r="A86" s="2"/>
      <c r="B86" s="8"/>
      <c r="C86" s="10" t="s">
        <v>138</v>
      </c>
      <c r="D86" s="8" t="s">
        <v>16</v>
      </c>
      <c r="E86" s="8" t="s">
        <v>14</v>
      </c>
      <c r="F86" s="3"/>
      <c r="G86" s="3">
        <v>32698.1</v>
      </c>
      <c r="H86" s="3">
        <f>I86+J86</f>
        <v>20711.6</v>
      </c>
      <c r="I86" s="3">
        <v>20711.6</v>
      </c>
      <c r="J86" s="3">
        <v>0</v>
      </c>
      <c r="K86" s="3">
        <f>L86+M86</f>
        <v>22360.1</v>
      </c>
      <c r="L86" s="3">
        <v>22360.1</v>
      </c>
      <c r="M86" s="3">
        <v>0</v>
      </c>
      <c r="N86" s="3">
        <f>O86+P86</f>
        <v>24032.2</v>
      </c>
      <c r="O86" s="3">
        <v>24032.2</v>
      </c>
      <c r="P86" s="2">
        <v>0</v>
      </c>
    </row>
    <row r="87" spans="1:16" ht="15.75" hidden="1">
      <c r="A87" s="2"/>
      <c r="B87" s="8"/>
      <c r="C87" s="10"/>
      <c r="D87" s="8"/>
      <c r="E87" s="8"/>
      <c r="F87" s="3"/>
      <c r="G87" s="3"/>
      <c r="H87" s="3"/>
      <c r="I87" s="3"/>
      <c r="J87" s="3"/>
      <c r="K87" s="3"/>
      <c r="L87" s="3"/>
      <c r="M87" s="3"/>
      <c r="N87" s="3"/>
      <c r="O87" s="3"/>
      <c r="P87" s="2"/>
    </row>
    <row r="88" spans="1:16" ht="63">
      <c r="A88" s="2"/>
      <c r="B88" s="8"/>
      <c r="C88" s="10" t="s">
        <v>174</v>
      </c>
      <c r="D88" s="8" t="s">
        <v>16</v>
      </c>
      <c r="E88" s="8" t="s">
        <v>25</v>
      </c>
      <c r="F88" s="3"/>
      <c r="G88" s="3">
        <v>1830.4</v>
      </c>
      <c r="H88" s="3">
        <f>I88+J88</f>
        <v>5328</v>
      </c>
      <c r="I88" s="3">
        <v>5328</v>
      </c>
      <c r="J88" s="3">
        <v>0</v>
      </c>
      <c r="K88" s="3">
        <f>L88+M88</f>
        <v>5759.6</v>
      </c>
      <c r="L88" s="3">
        <v>5759.6</v>
      </c>
      <c r="M88" s="3"/>
      <c r="N88" s="3">
        <f>O88+P88</f>
        <v>6197.3</v>
      </c>
      <c r="O88" s="3">
        <v>6197.3</v>
      </c>
      <c r="P88" s="2"/>
    </row>
    <row r="89" spans="1:16" ht="31.5">
      <c r="A89" s="2"/>
      <c r="B89" s="8"/>
      <c r="C89" s="10" t="s">
        <v>139</v>
      </c>
      <c r="D89" s="8" t="s">
        <v>16</v>
      </c>
      <c r="E89" s="8" t="s">
        <v>27</v>
      </c>
      <c r="F89" s="3"/>
      <c r="G89" s="3">
        <v>350</v>
      </c>
      <c r="H89" s="3">
        <f>I89+J89</f>
        <v>359</v>
      </c>
      <c r="I89" s="3">
        <v>359</v>
      </c>
      <c r="J89" s="3">
        <v>0</v>
      </c>
      <c r="K89" s="3">
        <f>L89+M89</f>
        <v>393</v>
      </c>
      <c r="L89" s="3">
        <v>393</v>
      </c>
      <c r="M89" s="3">
        <v>0</v>
      </c>
      <c r="N89" s="3">
        <f>O89+P89</f>
        <v>418</v>
      </c>
      <c r="O89" s="3">
        <v>418</v>
      </c>
      <c r="P89" s="2">
        <v>0</v>
      </c>
    </row>
    <row r="90" spans="1:16" ht="15.75">
      <c r="A90" s="2"/>
      <c r="B90" s="8"/>
      <c r="C90" s="10" t="s">
        <v>187</v>
      </c>
      <c r="D90" s="8" t="s">
        <v>16</v>
      </c>
      <c r="E90" s="8" t="s">
        <v>20</v>
      </c>
      <c r="F90" s="3"/>
      <c r="G90" s="3">
        <v>594.6</v>
      </c>
      <c r="H90" s="3"/>
      <c r="I90" s="3"/>
      <c r="J90" s="3"/>
      <c r="K90" s="3"/>
      <c r="L90" s="3"/>
      <c r="M90" s="3"/>
      <c r="N90" s="3"/>
      <c r="O90" s="3"/>
      <c r="P90" s="2"/>
    </row>
    <row r="91" spans="1:16" ht="15.75">
      <c r="A91" s="2"/>
      <c r="B91" s="8"/>
      <c r="C91" s="7" t="s">
        <v>104</v>
      </c>
      <c r="D91" s="8"/>
      <c r="E91" s="8"/>
      <c r="F91" s="4">
        <f>F68+F74+F76+F79+F81+F83+F85</f>
        <v>30573.5</v>
      </c>
      <c r="G91" s="4">
        <f aca="true" t="shared" si="25" ref="G91:P91">G68+G74+G76+G79+G81+G83+G85</f>
        <v>44898.2</v>
      </c>
      <c r="H91" s="4">
        <f t="shared" si="25"/>
        <v>40173.6</v>
      </c>
      <c r="I91" s="4">
        <f t="shared" si="25"/>
        <v>38872.3</v>
      </c>
      <c r="J91" s="4">
        <f t="shared" si="25"/>
        <v>1301.3</v>
      </c>
      <c r="K91" s="4">
        <f t="shared" si="25"/>
        <v>43562.59999999999</v>
      </c>
      <c r="L91" s="4">
        <f t="shared" si="25"/>
        <v>43056.899999999994</v>
      </c>
      <c r="M91" s="4">
        <f t="shared" si="25"/>
        <v>505.7</v>
      </c>
      <c r="N91" s="4">
        <f t="shared" si="25"/>
        <v>46520.700000000004</v>
      </c>
      <c r="O91" s="4">
        <f t="shared" si="25"/>
        <v>45647</v>
      </c>
      <c r="P91" s="4">
        <f t="shared" si="25"/>
        <v>873.7</v>
      </c>
    </row>
    <row r="92" spans="1:17" ht="31.5">
      <c r="A92" s="2"/>
      <c r="B92" s="8"/>
      <c r="C92" s="7" t="s">
        <v>137</v>
      </c>
      <c r="D92" s="6"/>
      <c r="E92" s="6"/>
      <c r="F92" s="4"/>
      <c r="G92" s="4">
        <v>336</v>
      </c>
      <c r="H92" s="4">
        <f>I92+J92</f>
        <v>0</v>
      </c>
      <c r="I92" s="4"/>
      <c r="J92" s="4"/>
      <c r="K92" s="4">
        <f>L92+M92</f>
        <v>0</v>
      </c>
      <c r="L92" s="4"/>
      <c r="M92" s="4"/>
      <c r="N92" s="4"/>
      <c r="O92" s="4"/>
      <c r="P92" s="5"/>
      <c r="Q92" s="11"/>
    </row>
    <row r="93" spans="1:16" ht="15.75">
      <c r="A93" s="2"/>
      <c r="B93" s="8"/>
      <c r="C93" s="10"/>
      <c r="D93" s="8"/>
      <c r="E93" s="8"/>
      <c r="F93" s="3"/>
      <c r="G93" s="3"/>
      <c r="H93" s="3"/>
      <c r="I93" s="3"/>
      <c r="J93" s="3"/>
      <c r="K93" s="3"/>
      <c r="L93" s="3"/>
      <c r="M93" s="3"/>
      <c r="N93" s="3"/>
      <c r="O93" s="3"/>
      <c r="P93" s="2"/>
    </row>
    <row r="94" spans="1:16" ht="15.75">
      <c r="A94" s="2">
        <v>7</v>
      </c>
      <c r="B94" s="6" t="s">
        <v>188</v>
      </c>
      <c r="C94" s="45" t="s">
        <v>48</v>
      </c>
      <c r="D94" s="8"/>
      <c r="E94" s="8"/>
      <c r="F94" s="3"/>
      <c r="G94" s="3"/>
      <c r="H94" s="3"/>
      <c r="I94" s="3"/>
      <c r="J94" s="3"/>
      <c r="K94" s="3"/>
      <c r="L94" s="3"/>
      <c r="M94" s="3"/>
      <c r="N94" s="3"/>
      <c r="O94" s="3"/>
      <c r="P94" s="2"/>
    </row>
    <row r="95" spans="1:16" ht="15.75">
      <c r="A95" s="2"/>
      <c r="B95" s="6"/>
      <c r="C95" s="12" t="s">
        <v>145</v>
      </c>
      <c r="D95" s="8" t="s">
        <v>20</v>
      </c>
      <c r="E95" s="8" t="s">
        <v>17</v>
      </c>
      <c r="F95" s="3">
        <v>7484.9</v>
      </c>
      <c r="G95" s="3">
        <f>G96</f>
        <v>28062.6</v>
      </c>
      <c r="H95" s="3">
        <f>H96</f>
        <v>4793</v>
      </c>
      <c r="I95" s="3">
        <f aca="true" t="shared" si="26" ref="I95:P95">I96</f>
        <v>4209.3</v>
      </c>
      <c r="J95" s="3">
        <f t="shared" si="26"/>
        <v>583.7</v>
      </c>
      <c r="K95" s="3">
        <f t="shared" si="26"/>
        <v>5553.6</v>
      </c>
      <c r="L95" s="3">
        <f t="shared" si="26"/>
        <v>5303.8</v>
      </c>
      <c r="M95" s="3">
        <f t="shared" si="26"/>
        <v>249.8</v>
      </c>
      <c r="N95" s="3">
        <f t="shared" si="26"/>
        <v>6151.9</v>
      </c>
      <c r="O95" s="3">
        <f t="shared" si="26"/>
        <v>5707.9</v>
      </c>
      <c r="P95" s="2">
        <f t="shared" si="26"/>
        <v>444</v>
      </c>
    </row>
    <row r="96" spans="1:16" ht="15.75">
      <c r="A96" s="2"/>
      <c r="B96" s="8"/>
      <c r="C96" s="10" t="s">
        <v>49</v>
      </c>
      <c r="D96" s="8" t="s">
        <v>20</v>
      </c>
      <c r="E96" s="8" t="s">
        <v>47</v>
      </c>
      <c r="F96" s="3"/>
      <c r="G96" s="3">
        <v>28062.6</v>
      </c>
      <c r="H96" s="3">
        <f>I96+J96</f>
        <v>4793</v>
      </c>
      <c r="I96" s="3">
        <v>4209.3</v>
      </c>
      <c r="J96" s="3">
        <v>583.7</v>
      </c>
      <c r="K96" s="3">
        <f>L96+M96</f>
        <v>5553.6</v>
      </c>
      <c r="L96" s="3">
        <v>5303.8</v>
      </c>
      <c r="M96" s="3">
        <v>249.8</v>
      </c>
      <c r="N96" s="3">
        <f>O96+P96</f>
        <v>6151.9</v>
      </c>
      <c r="O96" s="3">
        <v>5707.9</v>
      </c>
      <c r="P96" s="2">
        <v>444</v>
      </c>
    </row>
    <row r="97" spans="1:16" ht="15.75">
      <c r="A97" s="2"/>
      <c r="B97" s="8"/>
      <c r="C97" s="7" t="s">
        <v>104</v>
      </c>
      <c r="D97" s="8"/>
      <c r="E97" s="6"/>
      <c r="F97" s="4">
        <f>F95</f>
        <v>7484.9</v>
      </c>
      <c r="G97" s="4">
        <f aca="true" t="shared" si="27" ref="G97:P97">G95</f>
        <v>28062.6</v>
      </c>
      <c r="H97" s="4">
        <f t="shared" si="27"/>
        <v>4793</v>
      </c>
      <c r="I97" s="4">
        <f t="shared" si="27"/>
        <v>4209.3</v>
      </c>
      <c r="J97" s="4">
        <f t="shared" si="27"/>
        <v>583.7</v>
      </c>
      <c r="K97" s="4">
        <f t="shared" si="27"/>
        <v>5553.6</v>
      </c>
      <c r="L97" s="4">
        <f t="shared" si="27"/>
        <v>5303.8</v>
      </c>
      <c r="M97" s="4">
        <f t="shared" si="27"/>
        <v>249.8</v>
      </c>
      <c r="N97" s="4">
        <f t="shared" si="27"/>
        <v>6151.9</v>
      </c>
      <c r="O97" s="4">
        <f t="shared" si="27"/>
        <v>5707.9</v>
      </c>
      <c r="P97" s="5">
        <f t="shared" si="27"/>
        <v>444</v>
      </c>
    </row>
    <row r="98" spans="1:16" ht="15.75">
      <c r="A98" s="2"/>
      <c r="B98" s="8"/>
      <c r="C98" s="10"/>
      <c r="D98" s="8"/>
      <c r="E98" s="8"/>
      <c r="F98" s="3"/>
      <c r="G98" s="3"/>
      <c r="H98" s="3"/>
      <c r="I98" s="3"/>
      <c r="J98" s="3"/>
      <c r="K98" s="3"/>
      <c r="L98" s="3"/>
      <c r="M98" s="3"/>
      <c r="N98" s="3"/>
      <c r="O98" s="3"/>
      <c r="P98" s="2"/>
    </row>
    <row r="99" spans="1:16" ht="31.5">
      <c r="A99" s="2">
        <v>8</v>
      </c>
      <c r="B99" s="6" t="s">
        <v>50</v>
      </c>
      <c r="C99" s="7" t="s">
        <v>51</v>
      </c>
      <c r="D99" s="8"/>
      <c r="E99" s="8"/>
      <c r="F99" s="3"/>
      <c r="G99" s="3"/>
      <c r="H99" s="3"/>
      <c r="I99" s="3"/>
      <c r="J99" s="3"/>
      <c r="K99" s="3"/>
      <c r="L99" s="3"/>
      <c r="M99" s="3"/>
      <c r="N99" s="3"/>
      <c r="O99" s="3"/>
      <c r="P99" s="2"/>
    </row>
    <row r="100" spans="1:16" ht="15.75">
      <c r="A100" s="2"/>
      <c r="B100" s="6"/>
      <c r="C100" s="9" t="s">
        <v>144</v>
      </c>
      <c r="D100" s="8" t="s">
        <v>14</v>
      </c>
      <c r="E100" s="8" t="s">
        <v>17</v>
      </c>
      <c r="F100" s="3">
        <f>F101</f>
        <v>0</v>
      </c>
      <c r="G100" s="3">
        <f aca="true" t="shared" si="28" ref="G100:P100">G101</f>
        <v>52.7</v>
      </c>
      <c r="H100" s="3">
        <f t="shared" si="28"/>
        <v>80</v>
      </c>
      <c r="I100" s="3">
        <f t="shared" si="28"/>
        <v>80</v>
      </c>
      <c r="J100" s="3">
        <f t="shared" si="28"/>
        <v>0</v>
      </c>
      <c r="K100" s="3">
        <f t="shared" si="28"/>
        <v>86.5</v>
      </c>
      <c r="L100" s="3">
        <f t="shared" si="28"/>
        <v>86.5</v>
      </c>
      <c r="M100" s="3">
        <f t="shared" si="28"/>
        <v>0</v>
      </c>
      <c r="N100" s="3">
        <f t="shared" si="28"/>
        <v>93.1</v>
      </c>
      <c r="O100" s="3">
        <f t="shared" si="28"/>
        <v>93.1</v>
      </c>
      <c r="P100" s="2">
        <f t="shared" si="28"/>
        <v>0</v>
      </c>
    </row>
    <row r="101" spans="1:16" ht="78.75">
      <c r="A101" s="2"/>
      <c r="B101" s="8"/>
      <c r="C101" s="10" t="s">
        <v>143</v>
      </c>
      <c r="D101" s="8" t="s">
        <v>14</v>
      </c>
      <c r="E101" s="8" t="s">
        <v>27</v>
      </c>
      <c r="F101" s="3">
        <v>0</v>
      </c>
      <c r="G101" s="3">
        <v>52.7</v>
      </c>
      <c r="H101" s="3">
        <f>I101+J101</f>
        <v>80</v>
      </c>
      <c r="I101" s="3">
        <v>80</v>
      </c>
      <c r="J101" s="3"/>
      <c r="K101" s="3">
        <f>L101+M101</f>
        <v>86.5</v>
      </c>
      <c r="L101" s="3">
        <v>86.5</v>
      </c>
      <c r="M101" s="3"/>
      <c r="N101" s="3">
        <f>O101+P101</f>
        <v>93.1</v>
      </c>
      <c r="O101" s="3">
        <v>93.1</v>
      </c>
      <c r="P101" s="2"/>
    </row>
    <row r="102" spans="1:16" ht="15.75">
      <c r="A102" s="2"/>
      <c r="B102" s="8"/>
      <c r="C102" s="7" t="s">
        <v>104</v>
      </c>
      <c r="D102" s="8"/>
      <c r="E102" s="6"/>
      <c r="F102" s="4">
        <f>F100</f>
        <v>0</v>
      </c>
      <c r="G102" s="4">
        <f aca="true" t="shared" si="29" ref="G102:P102">G100</f>
        <v>52.7</v>
      </c>
      <c r="H102" s="4">
        <f t="shared" si="29"/>
        <v>80</v>
      </c>
      <c r="I102" s="4">
        <f t="shared" si="29"/>
        <v>80</v>
      </c>
      <c r="J102" s="4">
        <f t="shared" si="29"/>
        <v>0</v>
      </c>
      <c r="K102" s="4">
        <f t="shared" si="29"/>
        <v>86.5</v>
      </c>
      <c r="L102" s="4">
        <f t="shared" si="29"/>
        <v>86.5</v>
      </c>
      <c r="M102" s="4">
        <f t="shared" si="29"/>
        <v>0</v>
      </c>
      <c r="N102" s="4">
        <f t="shared" si="29"/>
        <v>93.1</v>
      </c>
      <c r="O102" s="4">
        <f t="shared" si="29"/>
        <v>93.1</v>
      </c>
      <c r="P102" s="5">
        <f t="shared" si="29"/>
        <v>0</v>
      </c>
    </row>
    <row r="103" spans="1:16" ht="15.75">
      <c r="A103" s="2"/>
      <c r="B103" s="8"/>
      <c r="C103" s="10"/>
      <c r="D103" s="8"/>
      <c r="E103" s="8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2"/>
    </row>
    <row r="104" spans="1:16" ht="31.5">
      <c r="A104" s="2">
        <v>9</v>
      </c>
      <c r="B104" s="6" t="s">
        <v>52</v>
      </c>
      <c r="C104" s="7" t="s">
        <v>53</v>
      </c>
      <c r="D104" s="8"/>
      <c r="E104" s="8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2"/>
    </row>
    <row r="105" spans="1:16" ht="15.75">
      <c r="A105" s="2"/>
      <c r="B105" s="6"/>
      <c r="C105" s="9" t="s">
        <v>144</v>
      </c>
      <c r="D105" s="8" t="s">
        <v>14</v>
      </c>
      <c r="E105" s="8" t="s">
        <v>17</v>
      </c>
      <c r="F105" s="3">
        <v>13348.3</v>
      </c>
      <c r="G105" s="3">
        <f>G106+G107+G109+G108</f>
        <v>22366.6</v>
      </c>
      <c r="H105" s="3">
        <f aca="true" t="shared" si="30" ref="H105:P105">H106+H107+H109+H108</f>
        <v>21632.2</v>
      </c>
      <c r="I105" s="3">
        <f t="shared" si="30"/>
        <v>18225.5</v>
      </c>
      <c r="J105" s="3">
        <f t="shared" si="30"/>
        <v>3406.7</v>
      </c>
      <c r="K105" s="3">
        <f t="shared" si="30"/>
        <v>23315.100000000002</v>
      </c>
      <c r="L105" s="3">
        <f t="shared" si="30"/>
        <v>22148.2</v>
      </c>
      <c r="M105" s="3">
        <f t="shared" si="30"/>
        <v>1166.9</v>
      </c>
      <c r="N105" s="3">
        <f t="shared" si="30"/>
        <v>24676.999999999996</v>
      </c>
      <c r="O105" s="3">
        <f t="shared" si="30"/>
        <v>22614.399999999998</v>
      </c>
      <c r="P105" s="3">
        <f t="shared" si="30"/>
        <v>2062.6</v>
      </c>
    </row>
    <row r="106" spans="1:16" ht="63">
      <c r="A106" s="2"/>
      <c r="B106" s="8"/>
      <c r="C106" s="10" t="s">
        <v>68</v>
      </c>
      <c r="D106" s="8" t="s">
        <v>14</v>
      </c>
      <c r="E106" s="8" t="s">
        <v>25</v>
      </c>
      <c r="F106" s="3"/>
      <c r="G106" s="3">
        <v>1314.4</v>
      </c>
      <c r="H106" s="3">
        <f>I106+J106</f>
        <v>1616.1</v>
      </c>
      <c r="I106" s="3">
        <v>1269.1</v>
      </c>
      <c r="J106" s="3">
        <v>347</v>
      </c>
      <c r="K106" s="3">
        <f>L106+M106</f>
        <v>1728</v>
      </c>
      <c r="L106" s="3">
        <v>1616.1</v>
      </c>
      <c r="M106" s="3">
        <v>111.9</v>
      </c>
      <c r="N106" s="3">
        <f>O106+P106</f>
        <v>1810.6</v>
      </c>
      <c r="O106" s="3">
        <v>1616.1</v>
      </c>
      <c r="P106" s="2">
        <v>194.5</v>
      </c>
    </row>
    <row r="107" spans="1:16" ht="78.75">
      <c r="A107" s="2"/>
      <c r="B107" s="8"/>
      <c r="C107" s="10" t="s">
        <v>69</v>
      </c>
      <c r="D107" s="8" t="s">
        <v>14</v>
      </c>
      <c r="E107" s="8" t="s">
        <v>20</v>
      </c>
      <c r="F107" s="3"/>
      <c r="G107" s="3">
        <v>18380.1</v>
      </c>
      <c r="H107" s="3">
        <f>I107+J107</f>
        <v>19849.100000000002</v>
      </c>
      <c r="I107" s="3">
        <v>16789.4</v>
      </c>
      <c r="J107" s="3">
        <v>3059.7</v>
      </c>
      <c r="K107" s="3">
        <f>L107+M107</f>
        <v>21405.4</v>
      </c>
      <c r="L107" s="3">
        <v>20350.4</v>
      </c>
      <c r="M107" s="3">
        <v>1055</v>
      </c>
      <c r="N107" s="3">
        <f>O107+P107</f>
        <v>22726.899999999998</v>
      </c>
      <c r="O107" s="3">
        <v>20858.8</v>
      </c>
      <c r="P107" s="2">
        <v>1868.1</v>
      </c>
    </row>
    <row r="108" spans="1:16" ht="15.75">
      <c r="A108" s="2"/>
      <c r="B108" s="8"/>
      <c r="C108" s="10" t="s">
        <v>186</v>
      </c>
      <c r="D108" s="8" t="s">
        <v>14</v>
      </c>
      <c r="E108" s="8" t="s">
        <v>47</v>
      </c>
      <c r="F108" s="3"/>
      <c r="G108" s="3">
        <v>3.3</v>
      </c>
      <c r="H108" s="3"/>
      <c r="I108" s="3"/>
      <c r="J108" s="3"/>
      <c r="K108" s="3"/>
      <c r="L108" s="3"/>
      <c r="M108" s="3"/>
      <c r="N108" s="3"/>
      <c r="O108" s="3"/>
      <c r="P108" s="2"/>
    </row>
    <row r="109" spans="1:16" ht="15.75">
      <c r="A109" s="2"/>
      <c r="B109" s="8"/>
      <c r="C109" s="10" t="s">
        <v>63</v>
      </c>
      <c r="D109" s="8" t="s">
        <v>14</v>
      </c>
      <c r="E109" s="8" t="s">
        <v>46</v>
      </c>
      <c r="F109" s="3"/>
      <c r="G109" s="3">
        <v>2668.8</v>
      </c>
      <c r="H109" s="3">
        <f>I109+J109</f>
        <v>167</v>
      </c>
      <c r="I109" s="3">
        <v>167</v>
      </c>
      <c r="J109" s="3"/>
      <c r="K109" s="3">
        <f>L109+M109</f>
        <v>181.7</v>
      </c>
      <c r="L109" s="3">
        <v>181.7</v>
      </c>
      <c r="M109" s="3"/>
      <c r="N109" s="3">
        <f>O109+P109</f>
        <v>139.5</v>
      </c>
      <c r="O109" s="3">
        <v>139.5</v>
      </c>
      <c r="P109" s="2"/>
    </row>
    <row r="110" spans="1:16" ht="15.75" hidden="1">
      <c r="A110" s="2"/>
      <c r="B110" s="8"/>
      <c r="C110" s="10"/>
      <c r="D110" s="8"/>
      <c r="E110" s="8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2"/>
    </row>
    <row r="111" spans="1:16" ht="44.25" customHeight="1">
      <c r="A111" s="2"/>
      <c r="B111" s="8"/>
      <c r="C111" s="9" t="s">
        <v>140</v>
      </c>
      <c r="D111" s="8" t="s">
        <v>27</v>
      </c>
      <c r="E111" s="8" t="s">
        <v>17</v>
      </c>
      <c r="F111" s="3">
        <v>16.8</v>
      </c>
      <c r="G111" s="3"/>
      <c r="H111" s="3"/>
      <c r="I111" s="3"/>
      <c r="J111" s="3"/>
      <c r="K111" s="3"/>
      <c r="L111" s="3"/>
      <c r="M111" s="3"/>
      <c r="N111" s="3"/>
      <c r="O111" s="3"/>
      <c r="P111" s="2"/>
    </row>
    <row r="112" spans="1:16" ht="0.75" customHeight="1">
      <c r="A112" s="2"/>
      <c r="B112" s="8"/>
      <c r="C112" s="10"/>
      <c r="D112" s="8"/>
      <c r="E112" s="8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2"/>
    </row>
    <row r="113" spans="1:16" ht="15.75">
      <c r="A113" s="2"/>
      <c r="B113" s="8"/>
      <c r="C113" s="12" t="s">
        <v>145</v>
      </c>
      <c r="D113" s="8" t="s">
        <v>20</v>
      </c>
      <c r="E113" s="8" t="s">
        <v>17</v>
      </c>
      <c r="F113" s="3">
        <v>3063.6</v>
      </c>
      <c r="G113" s="3">
        <f>G114+G115+G118</f>
        <v>2771.2000000000003</v>
      </c>
      <c r="H113" s="3">
        <f aca="true" t="shared" si="31" ref="H113:O113">H114+H115+H118</f>
        <v>715</v>
      </c>
      <c r="I113" s="3">
        <f t="shared" si="31"/>
        <v>715</v>
      </c>
      <c r="J113" s="3"/>
      <c r="K113" s="3">
        <f t="shared" si="31"/>
        <v>10926.7</v>
      </c>
      <c r="L113" s="3">
        <f t="shared" si="31"/>
        <v>10926.7</v>
      </c>
      <c r="M113" s="3"/>
      <c r="N113" s="3">
        <f t="shared" si="31"/>
        <v>9599</v>
      </c>
      <c r="O113" s="3">
        <f t="shared" si="31"/>
        <v>9599</v>
      </c>
      <c r="P113" s="2"/>
    </row>
    <row r="114" spans="1:16" ht="15.75">
      <c r="A114" s="2"/>
      <c r="B114" s="8"/>
      <c r="C114" s="10" t="s">
        <v>55</v>
      </c>
      <c r="D114" s="8" t="s">
        <v>20</v>
      </c>
      <c r="E114" s="8" t="s">
        <v>25</v>
      </c>
      <c r="F114" s="3"/>
      <c r="G114" s="3">
        <v>59.7</v>
      </c>
      <c r="H114" s="3"/>
      <c r="I114" s="3"/>
      <c r="J114" s="3"/>
      <c r="K114" s="3"/>
      <c r="L114" s="3"/>
      <c r="M114" s="3"/>
      <c r="N114" s="3"/>
      <c r="O114" s="3"/>
      <c r="P114" s="2"/>
    </row>
    <row r="115" spans="1:16" ht="15.75">
      <c r="A115" s="2"/>
      <c r="B115" s="8"/>
      <c r="C115" s="10" t="s">
        <v>56</v>
      </c>
      <c r="D115" s="8" t="s">
        <v>20</v>
      </c>
      <c r="E115" s="8" t="s">
        <v>28</v>
      </c>
      <c r="F115" s="3"/>
      <c r="G115" s="3">
        <v>73.2</v>
      </c>
      <c r="H115" s="3">
        <f>I115+J115</f>
        <v>515</v>
      </c>
      <c r="I115" s="3">
        <v>515</v>
      </c>
      <c r="J115" s="3"/>
      <c r="K115" s="3">
        <f>L115+M115</f>
        <v>556.7</v>
      </c>
      <c r="L115" s="3">
        <v>556.7</v>
      </c>
      <c r="M115" s="3"/>
      <c r="N115" s="3">
        <f>O115+P115</f>
        <v>599</v>
      </c>
      <c r="O115" s="3">
        <v>599</v>
      </c>
      <c r="P115" s="2"/>
    </row>
    <row r="116" spans="1:16" ht="15.75" hidden="1">
      <c r="A116" s="2"/>
      <c r="B116" s="8"/>
      <c r="C116" s="10"/>
      <c r="D116" s="8"/>
      <c r="E116" s="8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2"/>
    </row>
    <row r="117" spans="1:16" ht="15.75" hidden="1">
      <c r="A117" s="2"/>
      <c r="B117" s="8"/>
      <c r="C117" s="10"/>
      <c r="D117" s="8"/>
      <c r="E117" s="8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2"/>
    </row>
    <row r="118" spans="1:16" ht="31.5">
      <c r="A118" s="2"/>
      <c r="B118" s="8"/>
      <c r="C118" s="10" t="s">
        <v>22</v>
      </c>
      <c r="D118" s="8" t="s">
        <v>20</v>
      </c>
      <c r="E118" s="8" t="s">
        <v>21</v>
      </c>
      <c r="F118" s="3"/>
      <c r="G118" s="3">
        <v>2638.3</v>
      </c>
      <c r="H118" s="3">
        <f>I118+J118</f>
        <v>200</v>
      </c>
      <c r="I118" s="3">
        <v>200</v>
      </c>
      <c r="J118" s="3"/>
      <c r="K118" s="3">
        <f>L118+M118</f>
        <v>10370</v>
      </c>
      <c r="L118" s="3">
        <v>10370</v>
      </c>
      <c r="M118" s="3"/>
      <c r="N118" s="3">
        <f>O118+P118</f>
        <v>9000</v>
      </c>
      <c r="O118" s="3">
        <v>9000</v>
      </c>
      <c r="P118" s="2"/>
    </row>
    <row r="119" spans="1:16" ht="31.5">
      <c r="A119" s="2"/>
      <c r="B119" s="8"/>
      <c r="C119" s="7" t="s">
        <v>142</v>
      </c>
      <c r="D119" s="8" t="s">
        <v>47</v>
      </c>
      <c r="E119" s="8" t="s">
        <v>17</v>
      </c>
      <c r="F119" s="3">
        <v>790.6</v>
      </c>
      <c r="G119" s="3">
        <f>G120+G121+G122</f>
        <v>16288.599999999999</v>
      </c>
      <c r="H119" s="3">
        <f aca="true" t="shared" si="32" ref="H119:P119">H120+H121+H122+H123</f>
        <v>4404.6</v>
      </c>
      <c r="I119" s="3">
        <f t="shared" si="32"/>
        <v>4305.5</v>
      </c>
      <c r="J119" s="3">
        <f t="shared" si="32"/>
        <v>99.1</v>
      </c>
      <c r="K119" s="3">
        <f t="shared" si="32"/>
        <v>4820.7</v>
      </c>
      <c r="L119" s="3">
        <f t="shared" si="32"/>
        <v>4795.2</v>
      </c>
      <c r="M119" s="3">
        <f t="shared" si="32"/>
        <v>25.5</v>
      </c>
      <c r="N119" s="3">
        <f t="shared" si="32"/>
        <v>4694.8</v>
      </c>
      <c r="O119" s="3">
        <f t="shared" si="32"/>
        <v>4676.9</v>
      </c>
      <c r="P119" s="3">
        <f t="shared" si="32"/>
        <v>17.9</v>
      </c>
    </row>
    <row r="120" spans="1:16" ht="15.75">
      <c r="A120" s="2"/>
      <c r="B120" s="8"/>
      <c r="C120" s="10" t="s">
        <v>70</v>
      </c>
      <c r="D120" s="8" t="s">
        <v>47</v>
      </c>
      <c r="E120" s="8" t="s">
        <v>14</v>
      </c>
      <c r="F120" s="3"/>
      <c r="G120" s="3">
        <v>1557.8</v>
      </c>
      <c r="H120" s="3">
        <f>I120+J120</f>
        <v>297</v>
      </c>
      <c r="I120" s="3">
        <v>297</v>
      </c>
      <c r="J120" s="3"/>
      <c r="K120" s="3">
        <f>L120+M120</f>
        <v>405</v>
      </c>
      <c r="L120" s="3">
        <v>405</v>
      </c>
      <c r="M120" s="3"/>
      <c r="N120" s="3"/>
      <c r="O120" s="3"/>
      <c r="P120" s="2"/>
    </row>
    <row r="121" spans="1:16" ht="15.75">
      <c r="A121" s="2"/>
      <c r="B121" s="8"/>
      <c r="C121" s="10" t="s">
        <v>71</v>
      </c>
      <c r="D121" s="8" t="s">
        <v>47</v>
      </c>
      <c r="E121" s="8" t="s">
        <v>25</v>
      </c>
      <c r="F121" s="3"/>
      <c r="G121" s="3">
        <v>13108.8</v>
      </c>
      <c r="H121" s="3">
        <f>I121+J121</f>
        <v>3447</v>
      </c>
      <c r="I121" s="3">
        <v>3447</v>
      </c>
      <c r="J121" s="3"/>
      <c r="K121" s="3">
        <f>L121+M121</f>
        <v>3726.2</v>
      </c>
      <c r="L121" s="3">
        <v>3726.2</v>
      </c>
      <c r="M121" s="3"/>
      <c r="N121" s="3">
        <f>O121+P121</f>
        <v>4009.4</v>
      </c>
      <c r="O121" s="3">
        <v>4009.4</v>
      </c>
      <c r="P121" s="2"/>
    </row>
    <row r="122" spans="1:16" ht="15.75">
      <c r="A122" s="2"/>
      <c r="B122" s="8"/>
      <c r="C122" s="10" t="s">
        <v>175</v>
      </c>
      <c r="D122" s="8" t="s">
        <v>47</v>
      </c>
      <c r="E122" s="8" t="s">
        <v>27</v>
      </c>
      <c r="F122" s="3"/>
      <c r="G122" s="3">
        <v>1622</v>
      </c>
      <c r="H122" s="3">
        <f>I122+J122</f>
        <v>1</v>
      </c>
      <c r="I122" s="3">
        <v>1</v>
      </c>
      <c r="J122" s="3"/>
      <c r="K122" s="3">
        <f>L122+M122</f>
        <v>1.1</v>
      </c>
      <c r="L122" s="3">
        <v>1.1</v>
      </c>
      <c r="M122" s="3"/>
      <c r="N122" s="3">
        <f>O122+P122</f>
        <v>1.2</v>
      </c>
      <c r="O122" s="3">
        <v>1.2</v>
      </c>
      <c r="P122" s="2"/>
    </row>
    <row r="123" spans="1:16" ht="31.5">
      <c r="A123" s="2"/>
      <c r="B123" s="8"/>
      <c r="C123" s="10" t="s">
        <v>176</v>
      </c>
      <c r="D123" s="8" t="s">
        <v>47</v>
      </c>
      <c r="E123" s="8" t="s">
        <v>47</v>
      </c>
      <c r="F123" s="3"/>
      <c r="G123" s="3"/>
      <c r="H123" s="3">
        <f>I123+J123</f>
        <v>659.6</v>
      </c>
      <c r="I123" s="3">
        <v>560.5</v>
      </c>
      <c r="J123" s="3">
        <v>99.1</v>
      </c>
      <c r="K123" s="3">
        <f>L123+M123</f>
        <v>688.4</v>
      </c>
      <c r="L123" s="3">
        <v>662.9</v>
      </c>
      <c r="M123" s="3">
        <v>25.5</v>
      </c>
      <c r="N123" s="3">
        <f>O123+P123</f>
        <v>684.1999999999999</v>
      </c>
      <c r="O123" s="3">
        <v>666.3</v>
      </c>
      <c r="P123" s="2">
        <v>17.9</v>
      </c>
    </row>
    <row r="124" spans="1:16" ht="18.75" customHeight="1">
      <c r="A124" s="2"/>
      <c r="B124" s="8"/>
      <c r="C124" s="9" t="s">
        <v>146</v>
      </c>
      <c r="D124" s="8" t="s">
        <v>15</v>
      </c>
      <c r="E124" s="8" t="s">
        <v>17</v>
      </c>
      <c r="F124" s="3">
        <v>64</v>
      </c>
      <c r="G124" s="3">
        <f>G126</f>
        <v>30</v>
      </c>
      <c r="H124" s="3">
        <f aca="true" t="shared" si="33" ref="H124:O124">H126</f>
        <v>33</v>
      </c>
      <c r="I124" s="3">
        <f t="shared" si="33"/>
        <v>33</v>
      </c>
      <c r="J124" s="3"/>
      <c r="K124" s="3">
        <f t="shared" si="33"/>
        <v>35.7</v>
      </c>
      <c r="L124" s="3">
        <f t="shared" si="33"/>
        <v>35.7</v>
      </c>
      <c r="M124" s="3"/>
      <c r="N124" s="3">
        <f t="shared" si="33"/>
        <v>38.4</v>
      </c>
      <c r="O124" s="3">
        <f t="shared" si="33"/>
        <v>38.4</v>
      </c>
      <c r="P124" s="2"/>
    </row>
    <row r="125" spans="1:16" ht="15.75" hidden="1">
      <c r="A125" s="2"/>
      <c r="B125" s="8"/>
      <c r="C125" s="10"/>
      <c r="D125" s="8"/>
      <c r="E125" s="8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2"/>
    </row>
    <row r="126" spans="1:16" ht="31.5">
      <c r="A126" s="2"/>
      <c r="B126" s="8"/>
      <c r="C126" s="10" t="s">
        <v>72</v>
      </c>
      <c r="D126" s="8" t="s">
        <v>15</v>
      </c>
      <c r="E126" s="8" t="s">
        <v>27</v>
      </c>
      <c r="F126" s="3"/>
      <c r="G126" s="3">
        <v>30</v>
      </c>
      <c r="H126" s="3">
        <f>I126+J126</f>
        <v>33</v>
      </c>
      <c r="I126" s="3">
        <v>33</v>
      </c>
      <c r="J126" s="3"/>
      <c r="K126" s="3">
        <f>L126+M126</f>
        <v>35.7</v>
      </c>
      <c r="L126" s="3">
        <v>35.7</v>
      </c>
      <c r="M126" s="3"/>
      <c r="N126" s="3">
        <f>O126+P126</f>
        <v>38.4</v>
      </c>
      <c r="O126" s="3">
        <v>38.4</v>
      </c>
      <c r="P126" s="2"/>
    </row>
    <row r="127" spans="1:16" ht="15.75">
      <c r="A127" s="2"/>
      <c r="B127" s="8"/>
      <c r="C127" s="7" t="s">
        <v>154</v>
      </c>
      <c r="D127" s="8" t="s">
        <v>45</v>
      </c>
      <c r="E127" s="8" t="s">
        <v>17</v>
      </c>
      <c r="F127" s="3"/>
      <c r="G127" s="3">
        <f>G128</f>
        <v>3800</v>
      </c>
      <c r="H127" s="3">
        <f aca="true" t="shared" si="34" ref="H127:P127">H128</f>
        <v>0</v>
      </c>
      <c r="I127" s="3">
        <f t="shared" si="34"/>
        <v>0</v>
      </c>
      <c r="J127" s="3">
        <f t="shared" si="34"/>
        <v>0</v>
      </c>
      <c r="K127" s="3">
        <f t="shared" si="34"/>
        <v>0</v>
      </c>
      <c r="L127" s="3">
        <f t="shared" si="34"/>
        <v>0</v>
      </c>
      <c r="M127" s="3">
        <f t="shared" si="34"/>
        <v>0</v>
      </c>
      <c r="N127" s="3">
        <f t="shared" si="34"/>
        <v>0</v>
      </c>
      <c r="O127" s="3">
        <f t="shared" si="34"/>
        <v>0</v>
      </c>
      <c r="P127" s="3">
        <f t="shared" si="34"/>
        <v>0</v>
      </c>
    </row>
    <row r="128" spans="1:16" ht="15.75">
      <c r="A128" s="2"/>
      <c r="B128" s="8"/>
      <c r="C128" s="10" t="s">
        <v>58</v>
      </c>
      <c r="D128" s="8" t="s">
        <v>45</v>
      </c>
      <c r="E128" s="8" t="s">
        <v>25</v>
      </c>
      <c r="F128" s="3"/>
      <c r="G128" s="3">
        <v>3800</v>
      </c>
      <c r="H128" s="3"/>
      <c r="I128" s="3"/>
      <c r="J128" s="3"/>
      <c r="K128" s="3"/>
      <c r="L128" s="3"/>
      <c r="M128" s="3"/>
      <c r="N128" s="3"/>
      <c r="O128" s="3"/>
      <c r="P128" s="2"/>
    </row>
    <row r="129" spans="1:16" ht="36" customHeight="1">
      <c r="A129" s="2"/>
      <c r="B129" s="8"/>
      <c r="C129" s="9" t="s">
        <v>148</v>
      </c>
      <c r="D129" s="8" t="s">
        <v>32</v>
      </c>
      <c r="E129" s="8" t="s">
        <v>17</v>
      </c>
      <c r="F129" s="3"/>
      <c r="G129" s="3">
        <f>G131+G132</f>
        <v>2379.1</v>
      </c>
      <c r="H129" s="3">
        <f>H131+H132</f>
        <v>3520</v>
      </c>
      <c r="I129" s="3">
        <f>I131+I132</f>
        <v>3520</v>
      </c>
      <c r="J129" s="3"/>
      <c r="K129" s="3">
        <f>K131+K132+K130</f>
        <v>3805.1</v>
      </c>
      <c r="L129" s="3">
        <f>L131+L132+L130</f>
        <v>3805.1</v>
      </c>
      <c r="M129" s="3"/>
      <c r="N129" s="3">
        <f>N131+N132+N130</f>
        <v>4094.2999999999997</v>
      </c>
      <c r="O129" s="3">
        <f>O131+O132+O130</f>
        <v>4094.2999999999997</v>
      </c>
      <c r="P129" s="2"/>
    </row>
    <row r="130" spans="1:16" ht="17.25" customHeight="1">
      <c r="A130" s="2"/>
      <c r="B130" s="8"/>
      <c r="C130" s="10" t="s">
        <v>168</v>
      </c>
      <c r="D130" s="8" t="s">
        <v>32</v>
      </c>
      <c r="E130" s="8" t="s">
        <v>14</v>
      </c>
      <c r="F130" s="3"/>
      <c r="G130" s="3"/>
      <c r="H130" s="3"/>
      <c r="I130" s="3"/>
      <c r="J130" s="3"/>
      <c r="K130" s="3">
        <f>L130+M130</f>
        <v>0</v>
      </c>
      <c r="L130" s="3"/>
      <c r="M130" s="3"/>
      <c r="N130" s="3">
        <f>O130+P130</f>
        <v>0</v>
      </c>
      <c r="O130" s="3"/>
      <c r="P130" s="2"/>
    </row>
    <row r="131" spans="1:16" ht="15.75">
      <c r="A131" s="2"/>
      <c r="B131" s="8"/>
      <c r="C131" s="10" t="s">
        <v>42</v>
      </c>
      <c r="D131" s="8" t="s">
        <v>32</v>
      </c>
      <c r="E131" s="8" t="s">
        <v>27</v>
      </c>
      <c r="F131" s="3"/>
      <c r="G131" s="3">
        <v>870.1</v>
      </c>
      <c r="H131" s="3">
        <f>I131+J131</f>
        <v>1732.5</v>
      </c>
      <c r="I131" s="3">
        <v>1732.5</v>
      </c>
      <c r="J131" s="3"/>
      <c r="K131" s="3">
        <f>L131+M131</f>
        <v>1872.8</v>
      </c>
      <c r="L131" s="3">
        <v>1872.8</v>
      </c>
      <c r="M131" s="3"/>
      <c r="N131" s="3">
        <f>O131+P131</f>
        <v>2015.1</v>
      </c>
      <c r="O131" s="3">
        <v>2015.1</v>
      </c>
      <c r="P131" s="2"/>
    </row>
    <row r="132" spans="1:16" ht="15.75">
      <c r="A132" s="2"/>
      <c r="B132" s="8"/>
      <c r="C132" s="10" t="s">
        <v>39</v>
      </c>
      <c r="D132" s="8" t="s">
        <v>32</v>
      </c>
      <c r="E132" s="8" t="s">
        <v>20</v>
      </c>
      <c r="F132" s="3"/>
      <c r="G132" s="3">
        <v>1509</v>
      </c>
      <c r="H132" s="3">
        <f>I132+J132</f>
        <v>1787.5</v>
      </c>
      <c r="I132" s="3">
        <v>1787.5</v>
      </c>
      <c r="J132" s="3"/>
      <c r="K132" s="3">
        <f>L132+M132</f>
        <v>1932.3</v>
      </c>
      <c r="L132" s="3">
        <v>1932.3</v>
      </c>
      <c r="M132" s="3"/>
      <c r="N132" s="3">
        <f>O132+P132</f>
        <v>2079.2</v>
      </c>
      <c r="O132" s="3">
        <v>2079.2</v>
      </c>
      <c r="P132" s="2"/>
    </row>
    <row r="133" spans="1:16" ht="31.5">
      <c r="A133" s="2"/>
      <c r="B133" s="8"/>
      <c r="C133" s="7" t="s">
        <v>152</v>
      </c>
      <c r="D133" s="8" t="s">
        <v>23</v>
      </c>
      <c r="E133" s="8" t="s">
        <v>17</v>
      </c>
      <c r="F133" s="3">
        <v>6142.6</v>
      </c>
      <c r="G133" s="3"/>
      <c r="H133" s="3"/>
      <c r="I133" s="3"/>
      <c r="J133" s="3"/>
      <c r="K133" s="3"/>
      <c r="L133" s="3"/>
      <c r="M133" s="3"/>
      <c r="N133" s="3"/>
      <c r="O133" s="3"/>
      <c r="P133" s="2"/>
    </row>
    <row r="134" spans="1:16" ht="15.75" hidden="1">
      <c r="A134" s="2"/>
      <c r="B134" s="8"/>
      <c r="C134" s="10"/>
      <c r="D134" s="8"/>
      <c r="E134" s="8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2"/>
    </row>
    <row r="135" spans="1:16" ht="15.75">
      <c r="A135" s="2"/>
      <c r="B135" s="8"/>
      <c r="C135" s="9" t="s">
        <v>141</v>
      </c>
      <c r="D135" s="8" t="s">
        <v>28</v>
      </c>
      <c r="E135" s="8" t="s">
        <v>17</v>
      </c>
      <c r="F135" s="3">
        <v>4016.3</v>
      </c>
      <c r="G135" s="3">
        <f>G136</f>
        <v>5047</v>
      </c>
      <c r="H135" s="3">
        <f aca="true" t="shared" si="35" ref="H135:O135">H136</f>
        <v>639</v>
      </c>
      <c r="I135" s="3">
        <f t="shared" si="35"/>
        <v>639</v>
      </c>
      <c r="J135" s="3"/>
      <c r="K135" s="3">
        <f t="shared" si="35"/>
        <v>639</v>
      </c>
      <c r="L135" s="3">
        <f t="shared" si="35"/>
        <v>639</v>
      </c>
      <c r="M135" s="3"/>
      <c r="N135" s="3">
        <f t="shared" si="35"/>
        <v>0</v>
      </c>
      <c r="O135" s="3">
        <f t="shared" si="35"/>
        <v>0</v>
      </c>
      <c r="P135" s="2"/>
    </row>
    <row r="136" spans="1:16" ht="15.75">
      <c r="A136" s="2"/>
      <c r="B136" s="8"/>
      <c r="C136" s="10" t="s">
        <v>67</v>
      </c>
      <c r="D136" s="8" t="s">
        <v>28</v>
      </c>
      <c r="E136" s="8" t="s">
        <v>27</v>
      </c>
      <c r="F136" s="3"/>
      <c r="G136" s="3">
        <v>5047</v>
      </c>
      <c r="H136" s="3">
        <f>I136+J136</f>
        <v>639</v>
      </c>
      <c r="I136" s="3">
        <v>639</v>
      </c>
      <c r="J136" s="3"/>
      <c r="K136" s="3">
        <f>L136+M136</f>
        <v>639</v>
      </c>
      <c r="L136" s="3">
        <v>639</v>
      </c>
      <c r="M136" s="3"/>
      <c r="N136" s="3"/>
      <c r="O136" s="3"/>
      <c r="P136" s="2"/>
    </row>
    <row r="137" spans="1:16" ht="15.75" hidden="1">
      <c r="A137" s="2"/>
      <c r="B137" s="8"/>
      <c r="C137" s="10"/>
      <c r="D137" s="8"/>
      <c r="E137" s="8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2"/>
    </row>
    <row r="138" spans="1:16" ht="15.75">
      <c r="A138" s="2"/>
      <c r="B138" s="8"/>
      <c r="C138" s="7" t="s">
        <v>104</v>
      </c>
      <c r="D138" s="8"/>
      <c r="E138" s="8"/>
      <c r="F138" s="4">
        <f>F105+F111+F113+F119+F124+F129+F133+F135</f>
        <v>27442.199999999993</v>
      </c>
      <c r="G138" s="4">
        <f>G105+G111+G113+G119+G124+G129+G133+G135+G127</f>
        <v>52682.49999999999</v>
      </c>
      <c r="H138" s="4">
        <f aca="true" t="shared" si="36" ref="H138:P138">H105+H111+H113+H119+H124+H129+H133+H135+H127</f>
        <v>30943.800000000003</v>
      </c>
      <c r="I138" s="4">
        <f>I105+I111+I113+I119+I124+I129+I133+I135+I127</f>
        <v>27438</v>
      </c>
      <c r="J138" s="4">
        <f>J105+J111+J113+J119+J124+J129+J133+J135+J127</f>
        <v>3505.7999999999997</v>
      </c>
      <c r="K138" s="4">
        <f t="shared" si="36"/>
        <v>43542.299999999996</v>
      </c>
      <c r="L138" s="4">
        <f t="shared" si="36"/>
        <v>42349.899999999994</v>
      </c>
      <c r="M138" s="4">
        <f t="shared" si="36"/>
        <v>1192.4</v>
      </c>
      <c r="N138" s="4">
        <f t="shared" si="36"/>
        <v>43103.50000000001</v>
      </c>
      <c r="O138" s="4">
        <f>O105+O111+O113+O119+O124+O129+O133+O135+O127</f>
        <v>41023</v>
      </c>
      <c r="P138" s="4">
        <f t="shared" si="36"/>
        <v>2080.5</v>
      </c>
    </row>
    <row r="139" spans="1:16" s="11" customFormat="1" ht="31.5">
      <c r="A139" s="5"/>
      <c r="B139" s="6"/>
      <c r="C139" s="7" t="s">
        <v>137</v>
      </c>
      <c r="D139" s="6"/>
      <c r="E139" s="6"/>
      <c r="F139" s="4"/>
      <c r="G139" s="4">
        <v>12056.2</v>
      </c>
      <c r="H139" s="4">
        <v>1183</v>
      </c>
      <c r="I139" s="4">
        <v>1183</v>
      </c>
      <c r="J139" s="4"/>
      <c r="K139" s="4">
        <f>L139+M139</f>
        <v>1296</v>
      </c>
      <c r="L139" s="4">
        <v>1296</v>
      </c>
      <c r="M139" s="4"/>
      <c r="N139" s="4">
        <v>0</v>
      </c>
      <c r="O139" s="4"/>
      <c r="P139" s="5"/>
    </row>
    <row r="140" spans="1:16" ht="15.75">
      <c r="A140" s="2"/>
      <c r="B140" s="8"/>
      <c r="C140" s="10"/>
      <c r="D140" s="8"/>
      <c r="E140" s="8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2"/>
    </row>
    <row r="141" spans="1:16" ht="47.25">
      <c r="A141" s="2">
        <v>10</v>
      </c>
      <c r="B141" s="6" t="s">
        <v>189</v>
      </c>
      <c r="C141" s="7" t="s">
        <v>73</v>
      </c>
      <c r="D141" s="8"/>
      <c r="E141" s="8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2"/>
    </row>
    <row r="142" spans="1:16" ht="15.75">
      <c r="A142" s="2"/>
      <c r="B142" s="6"/>
      <c r="C142" s="7" t="s">
        <v>149</v>
      </c>
      <c r="D142" s="8" t="s">
        <v>14</v>
      </c>
      <c r="E142" s="8" t="s">
        <v>17</v>
      </c>
      <c r="F142" s="3">
        <v>1815.2</v>
      </c>
      <c r="G142" s="3">
        <f>G143</f>
        <v>2668.6</v>
      </c>
      <c r="H142" s="3">
        <f aca="true" t="shared" si="37" ref="H142:P142">H143</f>
        <v>3008.5</v>
      </c>
      <c r="I142" s="3">
        <f t="shared" si="37"/>
        <v>1347.7</v>
      </c>
      <c r="J142" s="3">
        <f t="shared" si="37"/>
        <v>1660.8</v>
      </c>
      <c r="K142" s="3">
        <f t="shared" si="37"/>
        <v>3489.1</v>
      </c>
      <c r="L142" s="3">
        <f t="shared" si="37"/>
        <v>3069</v>
      </c>
      <c r="M142" s="3">
        <f t="shared" si="37"/>
        <v>420.1</v>
      </c>
      <c r="N142" s="3">
        <f t="shared" si="37"/>
        <v>3697.6000000000004</v>
      </c>
      <c r="O142" s="3">
        <f t="shared" si="37"/>
        <v>3130.3</v>
      </c>
      <c r="P142" s="2">
        <f t="shared" si="37"/>
        <v>567.3</v>
      </c>
    </row>
    <row r="143" spans="1:16" ht="15.75">
      <c r="A143" s="2"/>
      <c r="B143" s="8"/>
      <c r="C143" s="10" t="s">
        <v>63</v>
      </c>
      <c r="D143" s="8" t="s">
        <v>14</v>
      </c>
      <c r="E143" s="8" t="s">
        <v>46</v>
      </c>
      <c r="F143" s="3"/>
      <c r="G143" s="3">
        <v>2668.6</v>
      </c>
      <c r="H143" s="3">
        <f>I143+J143</f>
        <v>3008.5</v>
      </c>
      <c r="I143" s="3">
        <v>1347.7</v>
      </c>
      <c r="J143" s="3">
        <v>1660.8</v>
      </c>
      <c r="K143" s="3">
        <f>L143+M143</f>
        <v>3489.1</v>
      </c>
      <c r="L143" s="3">
        <v>3069</v>
      </c>
      <c r="M143" s="3">
        <v>420.1</v>
      </c>
      <c r="N143" s="3">
        <f>O143+P143</f>
        <v>3697.6000000000004</v>
      </c>
      <c r="O143" s="3">
        <v>3130.3</v>
      </c>
      <c r="P143" s="2">
        <v>567.3</v>
      </c>
    </row>
    <row r="144" spans="1:16" ht="15.75" hidden="1">
      <c r="A144" s="2"/>
      <c r="B144" s="8"/>
      <c r="C144" s="10"/>
      <c r="D144" s="8"/>
      <c r="E144" s="8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2"/>
    </row>
    <row r="145" spans="1:16" ht="15.75">
      <c r="A145" s="2"/>
      <c r="B145" s="8"/>
      <c r="C145" s="9" t="s">
        <v>145</v>
      </c>
      <c r="D145" s="8" t="s">
        <v>20</v>
      </c>
      <c r="E145" s="8" t="s">
        <v>17</v>
      </c>
      <c r="F145" s="3">
        <v>29.9</v>
      </c>
      <c r="G145" s="3">
        <f>G147</f>
        <v>15</v>
      </c>
      <c r="H145" s="3">
        <f aca="true" t="shared" si="38" ref="H145:P145">H147</f>
        <v>0</v>
      </c>
      <c r="I145" s="3">
        <f t="shared" si="38"/>
        <v>0</v>
      </c>
      <c r="J145" s="3">
        <f t="shared" si="38"/>
        <v>0</v>
      </c>
      <c r="K145" s="3">
        <f t="shared" si="38"/>
        <v>0</v>
      </c>
      <c r="L145" s="3">
        <f t="shared" si="38"/>
        <v>0</v>
      </c>
      <c r="M145" s="3">
        <f t="shared" si="38"/>
        <v>0</v>
      </c>
      <c r="N145" s="3">
        <f t="shared" si="38"/>
        <v>0</v>
      </c>
      <c r="O145" s="3">
        <f t="shared" si="38"/>
        <v>0</v>
      </c>
      <c r="P145" s="2">
        <f t="shared" si="38"/>
        <v>0</v>
      </c>
    </row>
    <row r="146" spans="1:16" ht="15.75" hidden="1">
      <c r="A146" s="2"/>
      <c r="B146" s="8"/>
      <c r="C146" s="10"/>
      <c r="D146" s="8"/>
      <c r="E146" s="8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2"/>
    </row>
    <row r="147" spans="1:16" ht="15.75">
      <c r="A147" s="2"/>
      <c r="B147" s="8"/>
      <c r="C147" s="10" t="s">
        <v>149</v>
      </c>
      <c r="D147" s="8" t="s">
        <v>20</v>
      </c>
      <c r="E147" s="8" t="s">
        <v>21</v>
      </c>
      <c r="F147" s="3"/>
      <c r="G147" s="3">
        <v>15</v>
      </c>
      <c r="H147" s="3">
        <f>I147+J147</f>
        <v>0</v>
      </c>
      <c r="I147" s="3"/>
      <c r="J147" s="3"/>
      <c r="K147" s="3">
        <f>L147+M147</f>
        <v>0</v>
      </c>
      <c r="L147" s="3"/>
      <c r="M147" s="3"/>
      <c r="N147" s="3">
        <f>O147+P147</f>
        <v>0</v>
      </c>
      <c r="O147" s="3"/>
      <c r="P147" s="2"/>
    </row>
    <row r="148" spans="1:16" ht="15.75">
      <c r="A148" s="2"/>
      <c r="B148" s="8"/>
      <c r="C148" s="7" t="s">
        <v>104</v>
      </c>
      <c r="D148" s="8"/>
      <c r="E148" s="8"/>
      <c r="F148" s="4">
        <f>F142+F145</f>
        <v>1845.1000000000001</v>
      </c>
      <c r="G148" s="4">
        <f>G142+G145</f>
        <v>2683.6</v>
      </c>
      <c r="H148" s="4">
        <f aca="true" t="shared" si="39" ref="H148:P148">H142+H145</f>
        <v>3008.5</v>
      </c>
      <c r="I148" s="4">
        <f t="shared" si="39"/>
        <v>1347.7</v>
      </c>
      <c r="J148" s="4">
        <f t="shared" si="39"/>
        <v>1660.8</v>
      </c>
      <c r="K148" s="4">
        <f t="shared" si="39"/>
        <v>3489.1</v>
      </c>
      <c r="L148" s="4">
        <f t="shared" si="39"/>
        <v>3069</v>
      </c>
      <c r="M148" s="4">
        <f t="shared" si="39"/>
        <v>420.1</v>
      </c>
      <c r="N148" s="4">
        <f t="shared" si="39"/>
        <v>3697.6000000000004</v>
      </c>
      <c r="O148" s="4">
        <f t="shared" si="39"/>
        <v>3130.3</v>
      </c>
      <c r="P148" s="5">
        <f t="shared" si="39"/>
        <v>567.3</v>
      </c>
    </row>
    <row r="149" spans="1:16" ht="15.75">
      <c r="A149" s="2"/>
      <c r="B149" s="8"/>
      <c r="C149" s="10"/>
      <c r="D149" s="8"/>
      <c r="E149" s="8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2"/>
    </row>
    <row r="150" spans="1:16" ht="15.75">
      <c r="A150" s="2">
        <v>11</v>
      </c>
      <c r="B150" s="6" t="s">
        <v>98</v>
      </c>
      <c r="C150" s="7" t="s">
        <v>99</v>
      </c>
      <c r="D150" s="8"/>
      <c r="E150" s="8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2"/>
    </row>
    <row r="151" spans="1:16" ht="29.25" customHeight="1">
      <c r="A151" s="2"/>
      <c r="B151" s="6"/>
      <c r="C151" s="9" t="s">
        <v>142</v>
      </c>
      <c r="D151" s="8" t="s">
        <v>47</v>
      </c>
      <c r="E151" s="8" t="s">
        <v>17</v>
      </c>
      <c r="F151" s="3">
        <v>1999.5</v>
      </c>
      <c r="G151" s="3">
        <f>G152+G153</f>
        <v>108.7</v>
      </c>
      <c r="H151" s="3">
        <f>I151+J151</f>
        <v>0</v>
      </c>
      <c r="I151" s="3">
        <f>I152+I153</f>
        <v>0</v>
      </c>
      <c r="J151" s="3"/>
      <c r="K151" s="3">
        <f>L151+M151</f>
        <v>0</v>
      </c>
      <c r="L151" s="3">
        <f>L152+L153</f>
        <v>0</v>
      </c>
      <c r="M151" s="3"/>
      <c r="N151" s="3">
        <f>O151+P151</f>
        <v>0</v>
      </c>
      <c r="O151" s="3">
        <f>O152+O153</f>
        <v>0</v>
      </c>
      <c r="P151" s="2"/>
    </row>
    <row r="152" spans="1:16" ht="15.75" hidden="1">
      <c r="A152" s="2"/>
      <c r="B152" s="8"/>
      <c r="C152" s="10"/>
      <c r="D152" s="8"/>
      <c r="E152" s="8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2"/>
    </row>
    <row r="153" spans="1:16" ht="15.75">
      <c r="A153" s="2"/>
      <c r="B153" s="8"/>
      <c r="C153" s="10" t="s">
        <v>71</v>
      </c>
      <c r="D153" s="8" t="s">
        <v>47</v>
      </c>
      <c r="E153" s="8" t="s">
        <v>25</v>
      </c>
      <c r="F153" s="3"/>
      <c r="G153" s="3">
        <v>108.7</v>
      </c>
      <c r="H153" s="3">
        <f>I153+J153</f>
        <v>0</v>
      </c>
      <c r="I153" s="3"/>
      <c r="J153" s="3"/>
      <c r="K153" s="3">
        <f>L153+M153</f>
        <v>0</v>
      </c>
      <c r="L153" s="3"/>
      <c r="M153" s="3"/>
      <c r="N153" s="3">
        <f>O153+P153</f>
        <v>0</v>
      </c>
      <c r="O153" s="3"/>
      <c r="P153" s="2"/>
    </row>
    <row r="154" spans="1:16" ht="15.75">
      <c r="A154" s="2"/>
      <c r="B154" s="8"/>
      <c r="C154" s="7" t="s">
        <v>104</v>
      </c>
      <c r="D154" s="8"/>
      <c r="E154" s="8"/>
      <c r="F154" s="4">
        <f>F151</f>
        <v>1999.5</v>
      </c>
      <c r="G154" s="4">
        <f>G151</f>
        <v>108.7</v>
      </c>
      <c r="H154" s="4">
        <f>H151</f>
        <v>0</v>
      </c>
      <c r="I154" s="4">
        <f aca="true" t="shared" si="40" ref="I154:P154">I151</f>
        <v>0</v>
      </c>
      <c r="J154" s="4">
        <f t="shared" si="40"/>
        <v>0</v>
      </c>
      <c r="K154" s="4">
        <f t="shared" si="40"/>
        <v>0</v>
      </c>
      <c r="L154" s="4">
        <f t="shared" si="40"/>
        <v>0</v>
      </c>
      <c r="M154" s="4">
        <f t="shared" si="40"/>
        <v>0</v>
      </c>
      <c r="N154" s="4">
        <f t="shared" si="40"/>
        <v>0</v>
      </c>
      <c r="O154" s="4">
        <f t="shared" si="40"/>
        <v>0</v>
      </c>
      <c r="P154" s="5">
        <f t="shared" si="40"/>
        <v>0</v>
      </c>
    </row>
    <row r="155" spans="1:16" ht="15.75">
      <c r="A155" s="2"/>
      <c r="B155" s="8"/>
      <c r="C155" s="10"/>
      <c r="D155" s="8"/>
      <c r="E155" s="8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2"/>
    </row>
    <row r="156" spans="1:16" ht="31.5">
      <c r="A156" s="2">
        <v>12</v>
      </c>
      <c r="B156" s="6" t="s">
        <v>100</v>
      </c>
      <c r="C156" s="7" t="s">
        <v>101</v>
      </c>
      <c r="D156" s="8"/>
      <c r="E156" s="8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2"/>
    </row>
    <row r="157" spans="1:16" ht="15.75">
      <c r="A157" s="2"/>
      <c r="B157" s="6"/>
      <c r="C157" s="9" t="s">
        <v>141</v>
      </c>
      <c r="D157" s="8" t="s">
        <v>28</v>
      </c>
      <c r="E157" s="8" t="s">
        <v>17</v>
      </c>
      <c r="F157" s="3">
        <v>4697.7</v>
      </c>
      <c r="G157" s="3">
        <f aca="true" t="shared" si="41" ref="G157:P157">G158</f>
        <v>400</v>
      </c>
      <c r="H157" s="3">
        <f>I157+J157</f>
        <v>385</v>
      </c>
      <c r="I157" s="3">
        <f t="shared" si="41"/>
        <v>385</v>
      </c>
      <c r="J157" s="3">
        <f t="shared" si="41"/>
        <v>0</v>
      </c>
      <c r="K157" s="3">
        <f>L157+M157</f>
        <v>52.4</v>
      </c>
      <c r="L157" s="3">
        <f t="shared" si="41"/>
        <v>52.4</v>
      </c>
      <c r="M157" s="3">
        <f t="shared" si="41"/>
        <v>0</v>
      </c>
      <c r="N157" s="3">
        <f>O157+P157</f>
        <v>0</v>
      </c>
      <c r="O157" s="3">
        <f t="shared" si="41"/>
        <v>0</v>
      </c>
      <c r="P157" s="2">
        <f t="shared" si="41"/>
        <v>0</v>
      </c>
    </row>
    <row r="158" spans="1:16" ht="15.75">
      <c r="A158" s="2"/>
      <c r="B158" s="8"/>
      <c r="C158" s="10" t="s">
        <v>67</v>
      </c>
      <c r="D158" s="8" t="s">
        <v>28</v>
      </c>
      <c r="E158" s="8" t="s">
        <v>27</v>
      </c>
      <c r="F158" s="3"/>
      <c r="G158" s="3">
        <v>400</v>
      </c>
      <c r="H158" s="3">
        <f>I158+J158</f>
        <v>385</v>
      </c>
      <c r="I158" s="3">
        <v>385</v>
      </c>
      <c r="J158" s="3"/>
      <c r="K158" s="3">
        <f>L158+M158</f>
        <v>52.4</v>
      </c>
      <c r="L158" s="3">
        <v>52.4</v>
      </c>
      <c r="M158" s="3"/>
      <c r="N158" s="3">
        <f>O158+P158</f>
        <v>0</v>
      </c>
      <c r="O158" s="3">
        <v>0</v>
      </c>
      <c r="P158" s="2"/>
    </row>
    <row r="159" spans="1:16" ht="15.75">
      <c r="A159" s="2"/>
      <c r="B159" s="8"/>
      <c r="C159" s="7" t="s">
        <v>104</v>
      </c>
      <c r="D159" s="8"/>
      <c r="E159" s="8"/>
      <c r="F159" s="4">
        <f>F157</f>
        <v>4697.7</v>
      </c>
      <c r="G159" s="4">
        <f aca="true" t="shared" si="42" ref="G159:P159">G157</f>
        <v>400</v>
      </c>
      <c r="H159" s="4">
        <f>I159+J159</f>
        <v>385</v>
      </c>
      <c r="I159" s="4">
        <f t="shared" si="42"/>
        <v>385</v>
      </c>
      <c r="J159" s="4">
        <f t="shared" si="42"/>
        <v>0</v>
      </c>
      <c r="K159" s="4">
        <f>L159+M159</f>
        <v>52.4</v>
      </c>
      <c r="L159" s="4">
        <f t="shared" si="42"/>
        <v>52.4</v>
      </c>
      <c r="M159" s="4">
        <f t="shared" si="42"/>
        <v>0</v>
      </c>
      <c r="N159" s="4">
        <f>O159+P159</f>
        <v>0</v>
      </c>
      <c r="O159" s="4">
        <f t="shared" si="42"/>
        <v>0</v>
      </c>
      <c r="P159" s="5">
        <f t="shared" si="42"/>
        <v>0</v>
      </c>
    </row>
    <row r="160" spans="1:16" ht="31.5">
      <c r="A160" s="2"/>
      <c r="B160" s="8"/>
      <c r="C160" s="7" t="s">
        <v>137</v>
      </c>
      <c r="D160" s="8"/>
      <c r="E160" s="8"/>
      <c r="F160" s="4">
        <v>337.5</v>
      </c>
      <c r="G160" s="4">
        <v>384</v>
      </c>
      <c r="H160" s="4">
        <v>385</v>
      </c>
      <c r="I160" s="4">
        <v>385</v>
      </c>
      <c r="J160" s="4"/>
      <c r="K160" s="4">
        <f>L160+M160</f>
        <v>52.4</v>
      </c>
      <c r="L160" s="4">
        <v>52.4</v>
      </c>
      <c r="M160" s="4"/>
      <c r="N160" s="4"/>
      <c r="O160" s="4"/>
      <c r="P160" s="5"/>
    </row>
    <row r="161" spans="1:16" ht="15.75">
      <c r="A161" s="2"/>
      <c r="B161" s="8"/>
      <c r="C161" s="10"/>
      <c r="D161" s="8"/>
      <c r="E161" s="8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2"/>
    </row>
    <row r="162" spans="1:16" ht="15.75">
      <c r="A162" s="2">
        <v>13</v>
      </c>
      <c r="B162" s="6" t="s">
        <v>102</v>
      </c>
      <c r="C162" s="7" t="s">
        <v>103</v>
      </c>
      <c r="D162" s="8"/>
      <c r="E162" s="8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2"/>
    </row>
    <row r="163" spans="1:16" ht="44.25" customHeight="1">
      <c r="A163" s="2"/>
      <c r="B163" s="6"/>
      <c r="C163" s="9" t="s">
        <v>140</v>
      </c>
      <c r="D163" s="8" t="s">
        <v>27</v>
      </c>
      <c r="E163" s="8" t="s">
        <v>17</v>
      </c>
      <c r="F163" s="3">
        <v>100</v>
      </c>
      <c r="G163" s="3">
        <f aca="true" t="shared" si="43" ref="G163:P163">G164</f>
        <v>135</v>
      </c>
      <c r="H163" s="3">
        <f t="shared" si="43"/>
        <v>110</v>
      </c>
      <c r="I163" s="3">
        <f t="shared" si="43"/>
        <v>110</v>
      </c>
      <c r="J163" s="3">
        <f t="shared" si="43"/>
        <v>0</v>
      </c>
      <c r="K163" s="3">
        <f t="shared" si="43"/>
        <v>118.9</v>
      </c>
      <c r="L163" s="3">
        <f t="shared" si="43"/>
        <v>118.9</v>
      </c>
      <c r="M163" s="3">
        <f t="shared" si="43"/>
        <v>0</v>
      </c>
      <c r="N163" s="3">
        <f t="shared" si="43"/>
        <v>127.9</v>
      </c>
      <c r="O163" s="3">
        <f t="shared" si="43"/>
        <v>127.9</v>
      </c>
      <c r="P163" s="2">
        <f t="shared" si="43"/>
        <v>0</v>
      </c>
    </row>
    <row r="164" spans="1:16" ht="15.75">
      <c r="A164" s="2"/>
      <c r="B164" s="8"/>
      <c r="C164" s="10" t="s">
        <v>54</v>
      </c>
      <c r="D164" s="8" t="s">
        <v>27</v>
      </c>
      <c r="E164" s="8" t="s">
        <v>25</v>
      </c>
      <c r="F164" s="3"/>
      <c r="G164" s="3">
        <v>135</v>
      </c>
      <c r="H164" s="3">
        <f>I164+J164</f>
        <v>110</v>
      </c>
      <c r="I164" s="3">
        <v>110</v>
      </c>
      <c r="J164" s="3"/>
      <c r="K164" s="3">
        <f>L164+M164</f>
        <v>118.9</v>
      </c>
      <c r="L164" s="3">
        <v>118.9</v>
      </c>
      <c r="M164" s="3"/>
      <c r="N164" s="3">
        <f>O164+P164</f>
        <v>127.9</v>
      </c>
      <c r="O164" s="3">
        <v>127.9</v>
      </c>
      <c r="P164" s="2"/>
    </row>
    <row r="165" spans="1:16" ht="15.75">
      <c r="A165" s="2"/>
      <c r="B165" s="8"/>
      <c r="C165" s="7" t="s">
        <v>104</v>
      </c>
      <c r="D165" s="8"/>
      <c r="E165" s="8"/>
      <c r="F165" s="4">
        <f>F163</f>
        <v>100</v>
      </c>
      <c r="G165" s="4">
        <f aca="true" t="shared" si="44" ref="G165:O165">G163</f>
        <v>135</v>
      </c>
      <c r="H165" s="4">
        <f t="shared" si="44"/>
        <v>110</v>
      </c>
      <c r="I165" s="4">
        <f t="shared" si="44"/>
        <v>110</v>
      </c>
      <c r="J165" s="4">
        <f t="shared" si="44"/>
        <v>0</v>
      </c>
      <c r="K165" s="4">
        <f t="shared" si="44"/>
        <v>118.9</v>
      </c>
      <c r="L165" s="4">
        <f t="shared" si="44"/>
        <v>118.9</v>
      </c>
      <c r="M165" s="4">
        <f t="shared" si="44"/>
        <v>0</v>
      </c>
      <c r="N165" s="4">
        <f t="shared" si="44"/>
        <v>127.9</v>
      </c>
      <c r="O165" s="4">
        <f t="shared" si="44"/>
        <v>127.9</v>
      </c>
      <c r="P165" s="5">
        <f>P163</f>
        <v>0</v>
      </c>
    </row>
    <row r="166" spans="1:16" ht="15.75" hidden="1">
      <c r="A166" s="2"/>
      <c r="B166" s="8"/>
      <c r="C166" s="10"/>
      <c r="D166" s="8"/>
      <c r="E166" s="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.75" hidden="1">
      <c r="A167" s="2"/>
      <c r="B167" s="6"/>
      <c r="C167" s="7"/>
      <c r="D167" s="8"/>
      <c r="E167" s="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5.75" hidden="1">
      <c r="A168" s="2"/>
      <c r="B168" s="8"/>
      <c r="C168" s="10"/>
      <c r="D168" s="8"/>
      <c r="E168" s="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5.75" hidden="1">
      <c r="A169" s="46"/>
      <c r="B169" s="47"/>
      <c r="C169" s="48"/>
      <c r="D169" s="47"/>
      <c r="E169" s="47"/>
      <c r="F169" s="49"/>
      <c r="G169" s="46"/>
      <c r="H169" s="46"/>
      <c r="I169" s="46"/>
      <c r="J169" s="46"/>
      <c r="K169" s="46"/>
      <c r="L169" s="46"/>
      <c r="M169" s="46"/>
      <c r="N169" s="46"/>
      <c r="O169" s="46"/>
      <c r="P169" s="46"/>
    </row>
    <row r="170" spans="1:16" s="50" customFormat="1" ht="30.75" customHeight="1">
      <c r="A170" s="5"/>
      <c r="B170" s="6"/>
      <c r="C170" s="7" t="s">
        <v>153</v>
      </c>
      <c r="D170" s="6"/>
      <c r="E170" s="6"/>
      <c r="F170" s="4">
        <f>F18+F34+F40+F45+F60+F91+F97+F102+F138+F148+F154+F159+F165</f>
        <v>178135.19999999998</v>
      </c>
      <c r="G170" s="4">
        <f aca="true" t="shared" si="45" ref="G170:P170">G18+G34+G40+G45+G60+G91+G97+G102+G138+G148+G154+G159+G165</f>
        <v>271316.89999999997</v>
      </c>
      <c r="H170" s="4">
        <f t="shared" si="45"/>
        <v>235141.40000000002</v>
      </c>
      <c r="I170" s="4">
        <f t="shared" si="45"/>
        <v>206674.40000000002</v>
      </c>
      <c r="J170" s="4">
        <f t="shared" si="45"/>
        <v>28466.999999999996</v>
      </c>
      <c r="K170" s="4">
        <f t="shared" si="45"/>
        <v>292131.9</v>
      </c>
      <c r="L170" s="4">
        <f t="shared" si="45"/>
        <v>280251.8</v>
      </c>
      <c r="M170" s="4">
        <f t="shared" si="45"/>
        <v>11880.099999999999</v>
      </c>
      <c r="N170" s="4">
        <f t="shared" si="45"/>
        <v>330069.5</v>
      </c>
      <c r="O170" s="4">
        <f t="shared" si="45"/>
        <v>310518.2</v>
      </c>
      <c r="P170" s="4">
        <f t="shared" si="45"/>
        <v>19551.300000000003</v>
      </c>
    </row>
    <row r="171" spans="1:16" s="50" customFormat="1" ht="31.5">
      <c r="A171" s="5"/>
      <c r="B171" s="6"/>
      <c r="C171" s="7" t="s">
        <v>137</v>
      </c>
      <c r="D171" s="6"/>
      <c r="E171" s="6"/>
      <c r="F171" s="4">
        <f>F19+F35+F61+F92+F139+F160</f>
        <v>524.5</v>
      </c>
      <c r="G171" s="4">
        <f aca="true" t="shared" si="46" ref="G171:P171">G19+G35+G61+G92+G139+G160</f>
        <v>13563.800000000001</v>
      </c>
      <c r="H171" s="4">
        <f t="shared" si="46"/>
        <v>2347.5</v>
      </c>
      <c r="I171" s="4">
        <f t="shared" si="46"/>
        <v>2347.5</v>
      </c>
      <c r="J171" s="4">
        <f t="shared" si="46"/>
        <v>0</v>
      </c>
      <c r="K171" s="4">
        <f t="shared" si="46"/>
        <v>2039.9</v>
      </c>
      <c r="L171" s="4">
        <f t="shared" si="46"/>
        <v>2039.9</v>
      </c>
      <c r="M171" s="4">
        <f t="shared" si="46"/>
        <v>0</v>
      </c>
      <c r="N171" s="4">
        <f t="shared" si="46"/>
        <v>26</v>
      </c>
      <c r="O171" s="4">
        <f t="shared" si="46"/>
        <v>26</v>
      </c>
      <c r="P171" s="4">
        <f t="shared" si="46"/>
        <v>0</v>
      </c>
    </row>
    <row r="172" spans="1:16" s="54" customFormat="1" ht="15.75">
      <c r="A172" s="51"/>
      <c r="B172" s="52"/>
      <c r="C172" s="53"/>
      <c r="D172" s="52"/>
      <c r="E172" s="52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</row>
    <row r="173" spans="1:16" s="54" customFormat="1" ht="15.75">
      <c r="A173" s="51"/>
      <c r="B173" s="52"/>
      <c r="C173" s="55"/>
      <c r="D173" s="52"/>
      <c r="E173" s="52"/>
      <c r="F173" s="56"/>
      <c r="G173" s="51"/>
      <c r="H173" s="51"/>
      <c r="I173" s="51"/>
      <c r="J173" s="51"/>
      <c r="K173" s="51"/>
      <c r="L173" s="51"/>
      <c r="M173" s="51"/>
      <c r="N173" s="51"/>
      <c r="O173" s="51"/>
      <c r="P173" s="51"/>
    </row>
    <row r="174" spans="1:16" s="54" customFormat="1" ht="15.75">
      <c r="A174" s="51"/>
      <c r="B174" s="52"/>
      <c r="C174" s="53"/>
      <c r="D174" s="52"/>
      <c r="E174" s="52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</row>
    <row r="175" spans="1:16" s="54" customFormat="1" ht="15.75">
      <c r="A175" s="51"/>
      <c r="B175" s="57"/>
      <c r="C175" s="55"/>
      <c r="D175" s="52"/>
      <c r="E175" s="52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</row>
    <row r="176" spans="1:16" s="54" customFormat="1" ht="15.75">
      <c r="A176" s="51"/>
      <c r="B176" s="52"/>
      <c r="C176" s="53"/>
      <c r="D176" s="52"/>
      <c r="E176" s="52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</row>
    <row r="177" spans="1:16" s="54" customFormat="1" ht="15.75">
      <c r="A177" s="51"/>
      <c r="B177" s="52"/>
      <c r="C177" s="55"/>
      <c r="D177" s="52"/>
      <c r="E177" s="52"/>
      <c r="F177" s="56"/>
      <c r="G177" s="51"/>
      <c r="H177" s="51"/>
      <c r="I177" s="51"/>
      <c r="J177" s="51"/>
      <c r="K177" s="51"/>
      <c r="L177" s="51"/>
      <c r="M177" s="51"/>
      <c r="N177" s="51"/>
      <c r="O177" s="51"/>
      <c r="P177" s="51"/>
    </row>
    <row r="178" spans="1:16" s="54" customFormat="1" ht="15.75">
      <c r="A178" s="51"/>
      <c r="B178" s="52"/>
      <c r="C178" s="53"/>
      <c r="D178" s="52"/>
      <c r="E178" s="52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</row>
    <row r="179" spans="1:16" s="54" customFormat="1" ht="15.75">
      <c r="A179" s="51"/>
      <c r="B179" s="52"/>
      <c r="C179" s="53"/>
      <c r="D179" s="52"/>
      <c r="E179" s="52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</row>
    <row r="180" spans="2:5" ht="15.75">
      <c r="B180" s="58"/>
      <c r="C180" s="59"/>
      <c r="D180" s="58"/>
      <c r="E180" s="58"/>
    </row>
    <row r="181" spans="2:5" ht="15.75">
      <c r="B181" s="58"/>
      <c r="C181" s="59"/>
      <c r="D181" s="58"/>
      <c r="E181" s="58"/>
    </row>
    <row r="182" spans="2:5" ht="15.75">
      <c r="B182" s="58"/>
      <c r="C182" s="59"/>
      <c r="D182" s="58"/>
      <c r="E182" s="58"/>
    </row>
    <row r="183" spans="2:5" ht="15.75">
      <c r="B183" s="58"/>
      <c r="C183" s="59"/>
      <c r="D183" s="58"/>
      <c r="E183" s="58"/>
    </row>
    <row r="184" spans="2:5" ht="15.75">
      <c r="B184" s="58"/>
      <c r="C184" s="59"/>
      <c r="D184" s="58"/>
      <c r="E184" s="58"/>
    </row>
    <row r="185" spans="2:5" ht="15.75">
      <c r="B185" s="58"/>
      <c r="C185" s="59"/>
      <c r="D185" s="58"/>
      <c r="E185" s="58"/>
    </row>
    <row r="186" spans="2:5" ht="15.75">
      <c r="B186" s="58"/>
      <c r="C186" s="59"/>
      <c r="D186" s="58"/>
      <c r="E186" s="58"/>
    </row>
    <row r="187" spans="2:3" ht="15.75">
      <c r="B187" s="58"/>
      <c r="C187" s="59"/>
    </row>
    <row r="188" spans="2:3" ht="15.75">
      <c r="B188" s="58"/>
      <c r="C188" s="59"/>
    </row>
    <row r="189" spans="2:3" ht="15.75">
      <c r="B189" s="58"/>
      <c r="C189" s="59"/>
    </row>
    <row r="190" ht="15.75">
      <c r="B190" s="58"/>
    </row>
    <row r="191" ht="15.75">
      <c r="B191" s="58"/>
    </row>
    <row r="192" ht="15.75">
      <c r="B192" s="58"/>
    </row>
    <row r="193" ht="15.75">
      <c r="B193" s="58"/>
    </row>
    <row r="194" ht="15.75">
      <c r="B194" s="58"/>
    </row>
    <row r="195" ht="15.75">
      <c r="B195" s="58"/>
    </row>
    <row r="196" ht="15.75">
      <c r="B196" s="58"/>
    </row>
    <row r="197" ht="15.75">
      <c r="B197" s="58"/>
    </row>
    <row r="198" ht="15.75">
      <c r="B198" s="58"/>
    </row>
    <row r="199" ht="15.75">
      <c r="B199" s="58"/>
    </row>
    <row r="200" ht="15.75">
      <c r="B200" s="58"/>
    </row>
    <row r="201" ht="15.75">
      <c r="B201" s="58"/>
    </row>
  </sheetData>
  <sheetProtection/>
  <mergeCells count="11">
    <mergeCell ref="H5:J5"/>
    <mergeCell ref="K5:M5"/>
    <mergeCell ref="N5:P5"/>
    <mergeCell ref="A2:P2"/>
    <mergeCell ref="A4:A6"/>
    <mergeCell ref="B4:B6"/>
    <mergeCell ref="C4:C6"/>
    <mergeCell ref="D4:E5"/>
    <mergeCell ref="F4:F6"/>
    <mergeCell ref="G4:G6"/>
    <mergeCell ref="H4:P4"/>
  </mergeCells>
  <printOptions/>
  <pageMargins left="0.1968503937007874" right="0.1968503937007874" top="0.3937007874015748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raifo111</dc:creator>
  <cp:keywords/>
  <dc:description/>
  <cp:lastModifiedBy>Наталья Анатольевна</cp:lastModifiedBy>
  <cp:lastPrinted>2009-03-19T06:44:43Z</cp:lastPrinted>
  <dcterms:created xsi:type="dcterms:W3CDTF">2008-08-11T10:03:58Z</dcterms:created>
  <dcterms:modified xsi:type="dcterms:W3CDTF">2009-03-30T09:23:07Z</dcterms:modified>
  <cp:category/>
  <cp:version/>
  <cp:contentType/>
  <cp:contentStatus/>
</cp:coreProperties>
</file>